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B448A463-F9F4-4609-9524-A5BC8FD947A2}" xr6:coauthVersionLast="47" xr6:coauthVersionMax="47" xr10:uidLastSave="{00000000-0000-0000-0000-000000000000}"/>
  <bookViews>
    <workbookView xWindow="-120" yWindow="-120" windowWidth="29040" windowHeight="15840" tabRatio="859" firstSheet="10"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Лист1" sheetId="25"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ввод'!$A$1:$Y$63</definedName>
    <definedName name="_xlnm.Print_Area" localSheetId="10">'7. Паспорт отчет о закупке'!$A$1:$AV$26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6" i="5" l="1"/>
  <c r="P26" i="5"/>
  <c r="Y32" i="15"/>
  <c r="Y29" i="15" s="1"/>
  <c r="F32" i="15"/>
  <c r="F29" i="15"/>
  <c r="F51" i="15" s="1"/>
  <c r="E32" i="15"/>
  <c r="E29" i="15"/>
  <c r="E51" i="15" s="1"/>
  <c r="E26" i="15"/>
  <c r="E23" i="15" s="1"/>
  <c r="D32" i="15"/>
  <c r="F26" i="15" l="1"/>
  <c r="F23" i="15" s="1"/>
  <c r="Y51" i="15"/>
  <c r="Y26" i="15"/>
  <c r="Y23" i="15" s="1"/>
  <c r="N56" i="15"/>
  <c r="N33" i="15"/>
  <c r="N32" i="15"/>
  <c r="N51" i="15" s="1"/>
  <c r="N31" i="15"/>
  <c r="N30" i="15"/>
  <c r="O29" i="15"/>
  <c r="O26" i="15" s="1"/>
  <c r="O23" i="15" s="1"/>
  <c r="L56" i="15"/>
  <c r="L33" i="15"/>
  <c r="L32" i="15"/>
  <c r="L51" i="15" s="1"/>
  <c r="L31" i="15"/>
  <c r="L30" i="15"/>
  <c r="M29" i="15"/>
  <c r="M26" i="15" s="1"/>
  <c r="M23" i="15" s="1"/>
  <c r="L29" i="15" l="1"/>
  <c r="L26" i="15" s="1"/>
  <c r="L23" i="15" s="1"/>
  <c r="N29" i="15"/>
  <c r="N26" i="15" s="1"/>
  <c r="N23" i="15" s="1"/>
  <c r="M51" i="15"/>
  <c r="B22" i="22"/>
  <c r="AD26" i="5"/>
  <c r="B29" i="22" s="1"/>
  <c r="B31" i="22" s="1"/>
  <c r="B32" i="22" s="1"/>
  <c r="AB26" i="5"/>
  <c r="B26" i="22" l="1"/>
  <c r="B25" i="22" s="1"/>
  <c r="D29" i="15"/>
  <c r="C43" i="7" l="1"/>
  <c r="D51" i="15"/>
  <c r="D26" i="15"/>
  <c r="D23" i="15" s="1"/>
  <c r="B23" i="22" s="1"/>
  <c r="B30" i="22" s="1"/>
  <c r="AK20" i="19"/>
  <c r="W29" i="15"/>
  <c r="W26" i="15" s="1"/>
  <c r="V29" i="15"/>
  <c r="V51" i="15" s="1"/>
  <c r="K29" i="15"/>
  <c r="O51" i="15" s="1"/>
  <c r="K26" i="15"/>
  <c r="K23" i="15"/>
  <c r="I29" i="15"/>
  <c r="I26" i="15" s="1"/>
  <c r="I23" i="15" s="1"/>
  <c r="X29" i="15"/>
  <c r="X51" i="15" s="1"/>
  <c r="C29" i="15"/>
  <c r="C26" i="15" s="1"/>
  <c r="C23" i="15" s="1"/>
  <c r="H56" i="15"/>
  <c r="J33" i="15"/>
  <c r="H33" i="15"/>
  <c r="J32" i="15"/>
  <c r="H32" i="15"/>
  <c r="H51" i="15" s="1"/>
  <c r="J31" i="15"/>
  <c r="H31" i="15"/>
  <c r="J30" i="15"/>
  <c r="H30" i="15"/>
  <c r="I21" i="15"/>
  <c r="W51" i="15" l="1"/>
  <c r="X26" i="15"/>
  <c r="X23" i="15" s="1"/>
  <c r="J29" i="15"/>
  <c r="J26" i="15" s="1"/>
  <c r="J23" i="15" s="1"/>
  <c r="V26" i="15"/>
  <c r="C51" i="15"/>
  <c r="H29" i="15"/>
  <c r="H26" i="15" s="1"/>
  <c r="H23" i="15" s="1"/>
  <c r="I51" i="15"/>
  <c r="B68" i="22" l="1"/>
  <c r="Q22" i="15" l="1"/>
  <c r="S22" i="15" s="1"/>
  <c r="Y22" i="15" l="1"/>
  <c r="U51" i="15"/>
  <c r="U29" i="15"/>
  <c r="U26" i="15" s="1"/>
  <c r="U23" i="15" s="1"/>
  <c r="A5" i="22" l="1"/>
  <c r="A5" i="5"/>
  <c r="A14" i="15"/>
  <c r="A4" i="15"/>
  <c r="A15" i="16"/>
  <c r="A5" i="16"/>
  <c r="A14" i="19"/>
  <c r="A5" i="19"/>
  <c r="A15" i="10"/>
  <c r="A5" i="10"/>
  <c r="A14" i="17"/>
  <c r="A4" i="17"/>
  <c r="A15" i="6" l="1"/>
  <c r="A5" i="6"/>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B50" i="22" l="1"/>
  <c r="C42" i="7"/>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<sst xmlns="http://schemas.openxmlformats.org/spreadsheetml/2006/main" count="2105" uniqueCount="553">
  <si>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</si>
  <si>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</si>
  <si>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</si>
  <si>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</si>
  <si>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</si>
  <si>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</si>
  <si>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</si>
  <si>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</si>
  <si>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</si>
  <si>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</si>
  <si>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</si>
  <si>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</si>
  <si>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</si>
  <si>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</si>
  <si>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</si>
  <si>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</si>
  <si>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</si>
  <si>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</si>
  <si>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</si>
  <si>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</si>
  <si>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</si>
  <si>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</si>
  <si>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</si>
  <si>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</si>
  <si>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</si>
  <si>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</si>
  <si>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</si>
  <si>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</si>
  <si>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</si>
  <si>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</si>
  <si>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</si>
  <si>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</si>
  <si>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</si>
  <si>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</si>
  <si>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</si>
  <si>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</si>
  <si>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</si>
  <si>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</si>
  <si>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</si>
  <si>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</si>
  <si>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</si>
  <si>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</si>
  <si>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</si>
  <si>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</si>
  <si>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</si>
  <si>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</si>
  <si>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</si>
  <si>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</si>
  <si>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</si>
  <si>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</si>
  <si>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</si>
  <si>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</si>
  <si>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</si>
  <si>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</si>
  <si>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</si>
  <si>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</si>
  <si>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</si>
  <si>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</si>
  <si>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</si>
  <si>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</si>
  <si>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</si>
  <si>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</si>
  <si>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</si>
  <si>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</si>
  <si>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</si>
  <si>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</si>
  <si>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</si>
  <si>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</si>
  <si>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</si>
  <si>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</si>
  <si>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</si>
  <si>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</si>
  <si>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</si>
  <si>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</si>
  <si>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</si>
  <si>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</si>
  <si>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</si>
  <si>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</si>
  <si>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</si>
  <si>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</si>
  <si>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</si>
  <si>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</si>
  <si>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</si>
  <si>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</si>
  <si>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</si>
  <si>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</si>
  <si>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</si>
  <si>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</si>
  <si>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</si>
  <si>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</si>
  <si>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</si>
  <si>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</si>
  <si>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</si>
  <si>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</si>
  <si>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</si>
  <si>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</si>
  <si>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</si>
  <si>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</si>
  <si>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</si>
  <si>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</si>
  <si>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</si>
  <si>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</si>
  <si>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</si>
  <si>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</si>
  <si>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</si>
  <si>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</si>
  <si>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</si>
  <si>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</si>
  <si>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</si>
  <si>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</si>
  <si>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</si>
  <si>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</si>
  <si>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</si>
  <si>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</si>
  <si>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</si>
  <si>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</si>
  <si>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</si>
  <si>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</si>
  <si>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</si>
  <si>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</si>
  <si>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</si>
  <si>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</si>
  <si>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</si>
  <si>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</si>
  <si>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</si>
  <si>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</si>
  <si>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</si>
  <si>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</si>
  <si>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</si>
  <si>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</si>
  <si>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</si>
  <si>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</si>
  <si>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</si>
  <si>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</si>
  <si>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</si>
  <si>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</si>
  <si>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</si>
  <si>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</si>
  <si>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</si>
  <si>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</si>
  <si>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</si>
  <si>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</si>
  <si>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</si>
  <si>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</si>
  <si>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</si>
  <si>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</si>
  <si>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</si>
  <si>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</si>
  <si>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</si>
  <si>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</si>
  <si>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</si>
  <si>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</si>
  <si>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</si>
  <si>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</si>
  <si>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</si>
  <si>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</si>
  <si>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</si>
  <si>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</si>
  <si>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</si>
  <si>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</si>
  <si>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</si>
  <si>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</si>
  <si>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</si>
  <si>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</si>
  <si>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</si>
  <si>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</si>
  <si>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</si>
  <si>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</si>
  <si>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</si>
  <si>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</si>
  <si>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</si>
  <si>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</si>
  <si>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</si>
  <si>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</si>
  <si>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</si>
  <si>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</si>
  <si>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</si>
  <si>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</si>
  <si>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</si>
  <si>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</si>
  <si>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</si>
  <si>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</si>
  <si>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</si>
  <si>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</si>
  <si>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</si>
  <si>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</si>
  <si>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</si>
  <si>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</si>
  <si>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</si>
  <si>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</si>
  <si>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</si>
  <si>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</si>
  <si>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</si>
  <si>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</si>
  <si>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</si>
  <si>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</si>
  <si>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</si>
  <si>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</si>
  <si>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</si>
  <si>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</si>
  <si>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</si>
  <si>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</si>
  <si>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</si>
  <si>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</si>
  <si>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</si>
  <si>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</si>
  <si>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</si>
  <si>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</si>
  <si>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</si>
  <si>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</si>
  <si>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</si>
  <si>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</si>
  <si>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</si>
  <si>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</si>
  <si>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</si>
  <si>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</si>
  <si>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</si>
  <si>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</si>
  <si>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</si>
  <si>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</si>
  <si>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</si>
  <si>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</si>
  <si>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</si>
  <si>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</si>
  <si>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</si>
  <si>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</si>
  <si>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</si>
  <si>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</si>
  <si>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</si>
  <si>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</si>
  <si>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</si>
  <si>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</si>
  <si>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</si>
  <si>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</si>
  <si>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</si>
  <si>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</si>
  <si>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</si>
  <si>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</si>
  <si>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</si>
  <si>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</si>
  <si>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</si>
  <si>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</si>
  <si>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</si>
  <si>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</si>
  <si>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</si>
  <si>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</si>
  <si>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</si>
  <si>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</si>
  <si>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</si>
  <si>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</si>
  <si>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</si>
  <si>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</si>
  <si>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</si>
  <si>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</si>
  <si>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</si>
  <si>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</si>
  <si>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</si>
  <si>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</si>
  <si>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</si>
  <si>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</si>
  <si>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</si>
  <si>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</si>
  <si>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</si>
  <si>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</si>
  <si>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</si>
  <si>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</si>
  <si>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</si>
  <si>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</si>
  <si>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</si>
  <si>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</si>
  <si>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</si>
  <si>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</si>
  <si>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</si>
  <si>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</si>
  <si>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</si>
  <si>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</si>
  <si>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</si>
  <si>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</si>
  <si>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</si>
  <si>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</si>
  <si>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</si>
  <si>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</si>
  <si>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</si>
  <si>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</si>
  <si>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</si>
  <si>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</si>
  <si>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</si>
  <si>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</si>
  <si>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</si>
  <si>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</si>
  <si>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</si>
  <si>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</si>
  <si>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</si>
  <si>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</si>
  <si>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</si>
  <si>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</si>
  <si>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</si>
  <si>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</si>
  <si>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</si>
  <si>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</si>
  <si>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</si>
  <si>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</si>
  <si>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</si>
  <si>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</si>
  <si>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</si>
  <si>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</si>
  <si>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</si>
  <si>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</si>
  <si>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</si>
  <si>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</si>
  <si>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</si>
  <si>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</si>
  <si>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</si>
  <si>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</si>
  <si>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</si>
  <si>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</si>
  <si>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</si>
  <si>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</si>
  <si>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</si>
  <si>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</si>
  <si>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</si>
  <si>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</si>
  <si>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</si>
  <si>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</si>
  <si>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</si>
  <si>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</si>
  <si>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</si>
  <si>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</si>
  <si>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</si>
  <si>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</si>
  <si>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</si>
  <si>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</si>
  <si>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</si>
  <si>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</si>
  <si>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</si>
  <si>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</si>
  <si>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</si>
  <si>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</si>
  <si>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</si>
  <si>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</si>
  <si>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</si>
  <si>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</si>
  <si>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</si>
  <si>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</si>
  <si>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</si>
  <si>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</si>
  <si>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</si>
  <si>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</si>
  <si>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</si>
  <si>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</si>
  <si>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</si>
  <si>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</si>
  <si>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</si>
  <si>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</si>
  <si>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</si>
  <si>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</si>
  <si>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</si>
  <si>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</si>
  <si>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</si>
  <si>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</si>
  <si>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</si>
  <si>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</si>
  <si>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</si>
  <si>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</si>
  <si>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</si>
  <si>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</si>
  <si>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</si>
  <si>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</si>
  <si>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</si>
  <si>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</si>
  <si>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</si>
  <si>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</si>
  <si>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</si>
  <si>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</si>
  <si>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</si>
  <si>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</si>
  <si>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</si>
  <si>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</si>
  <si>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</si>
  <si>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</si>
  <si>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</si>
  <si>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</si>
  <si>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</si>
  <si>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</si>
  <si>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</si>
  <si>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</si>
  <si>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</si>
  <si>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</si>
  <si>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</si>
  <si>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</si>
  <si>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</si>
  <si>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</si>
  <si>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</si>
  <si>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</si>
  <si>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</si>
  <si>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</si>
  <si>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</si>
  <si>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</si>
  <si>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</si>
  <si>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</si>
  <si>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</si>
  <si>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</si>
  <si>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</si>
  <si>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</si>
  <si>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</si>
  <si>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</si>
  <si>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</si>
  <si>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</si>
  <si>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</si>
  <si>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</si>
  <si>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</si>
  <si>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</si>
  <si>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</si>
  <si>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</si>
  <si>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</si>
  <si>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</si>
  <si>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</si>
  <si>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</si>
  <si>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</si>
  <si>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</si>
  <si>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</si>
  <si>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</si>
  <si>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</si>
  <si>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</si>
  <si>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</si>
  <si>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</si>
  <si>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</si>
  <si>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</si>
  <si>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</si>
  <si>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</si>
  <si>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</si>
  <si>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</si>
  <si>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</si>
  <si>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</si>
  <si>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</si>
  <si>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</si>
  <si>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</si>
  <si>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</si>
  <si>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</si>
  <si>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</si>
  <si>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</si>
  <si>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</si>
  <si>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</si>
  <si>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</si>
  <si>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</si>
  <si>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</si>
  <si>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</si>
  <si>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</si>
  <si>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</si>
  <si>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</si>
  <si>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</si>
  <si>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</si>
  <si>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</si>
  <si>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</si>
  <si>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</si>
  <si>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</si>
  <si>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</si>
  <si>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</si>
  <si>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</si>
  <si>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</si>
  <si>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</si>
  <si>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</si>
  <si>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</si>
  <si>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</si>
  <si>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</si>
  <si>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</si>
  <si>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</si>
  <si>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</si>
  <si>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</si>
  <si>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</si>
  <si>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</si>
  <si>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</si>
  <si>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</si>
  <si>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</si>
  <si>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</si>
  <si>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</si>
  <si>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</si>
  <si>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</si>
  <si>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</si>
  <si>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</si>
  <si>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</si>
  <si>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</si>
  <si>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Общая стоимость объекта, млн.руб. без НДС</t>
  </si>
  <si>
    <t>начало 2 кв. 2024</t>
  </si>
  <si>
    <t>2 квартал 2024</t>
  </si>
  <si>
    <t>3.6.</t>
  </si>
  <si>
    <t>4.6.</t>
  </si>
  <si>
    <t xml:space="preserve"> по состоянию на 01.01.2024 года </t>
  </si>
  <si>
    <t>Сметная стоимость проекта в ценах 2024 года с НДС, млн. руб.</t>
  </si>
  <si>
    <t>Закупка у единственного поставщика (исполнителя, подрядчика)</t>
  </si>
  <si>
    <t>локальный сметный расчет</t>
  </si>
  <si>
    <t>Обновление аппаратно-программного комплекса</t>
  </si>
  <si>
    <t xml:space="preserve">Модернизация корпоративной системы электронного документооборота DIRECTUM RX </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</si>
  <si>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развитие информационной инфраструктуры</t>
  </si>
  <si>
    <t>г. Прокопьевск</t>
  </si>
  <si>
    <t xml:space="preserve">Обеспечение текущей деятельности в сфере
электроэнергетики, в том числе развитие
хозяйственное обеспечение деятельности. </t>
  </si>
  <si>
    <t>Кемеровская область, г. Прокопьевск</t>
  </si>
  <si>
    <t>O_1.6.7</t>
  </si>
  <si>
    <t xml:space="preserve"> по состоянию на 01.01.2023 года </t>
  </si>
  <si>
    <t xml:space="preserve">Факт 2023 года </t>
  </si>
  <si>
    <t xml:space="preserve"> 2024 год</t>
  </si>
  <si>
    <t xml:space="preserve"> 2029 год</t>
  </si>
  <si>
    <t>2025 год</t>
  </si>
  <si>
    <t>2026 год</t>
  </si>
  <si>
    <t>2027 год</t>
  </si>
  <si>
    <t>2028 год</t>
  </si>
  <si>
    <t>Итого за период реализации инвестиционной программы
(2024 - 2029 гг.)</t>
  </si>
  <si>
    <r>
      <t>Год раскрытия информации: ___</t>
    </r>
    <r>
      <rPr>
        <b/>
        <u/>
        <sz val="12"/>
        <rFont val="Times New Roman"/>
        <family val="1"/>
        <charset val="204"/>
      </rPr>
      <t>2025</t>
    </r>
    <r>
      <rPr>
        <b/>
        <sz val="12"/>
        <rFont val="Times New Roman"/>
        <family val="1"/>
        <charset val="204"/>
      </rPr>
      <t>__ год</t>
    </r>
  </si>
  <si>
    <t>окончание 2 кв. 2024</t>
  </si>
  <si>
    <t>3 квартал 2024</t>
  </si>
  <si>
    <t>начало 3 кв. 2024</t>
  </si>
  <si>
    <t xml:space="preserve">4 Квартал </t>
  </si>
  <si>
    <t>Оказание услуг по предоставлению права использования (простой (неисключительной) лицензии) новых версий, программы для ЭВМ «Корпоративная система электронного документооборота DirectumRX</t>
  </si>
  <si>
    <t>Оказание услуг по предоставлению права использования (простой (неисключительной) лицензии) программы для ЭВМ «DirectumRX</t>
  </si>
  <si>
    <t>пункт 2 части 2 статьи 5.5</t>
  </si>
  <si>
    <t>пункт 18 части 2 статьи 5.5</t>
  </si>
  <si>
    <t>ООО «Финансовые технологии»</t>
  </si>
  <si>
    <t>№ЕП-824-24-Э</t>
  </si>
  <si>
    <t>№ЕП-823-24-Э</t>
  </si>
  <si>
    <t>15.10.2024</t>
  </si>
  <si>
    <t>01.11.2024</t>
  </si>
  <si>
    <t>06.11.2024</t>
  </si>
  <si>
    <t>Итого:</t>
  </si>
  <si>
    <t>Приобретение лицензии</t>
  </si>
  <si>
    <t>ввод - 2025 г.</t>
  </si>
  <si>
    <t>объем заключенного договора в ценах 2024 года с НДС, млн. руб.</t>
  </si>
  <si>
    <t xml:space="preserve"> - по договорам поставки основного оборудования ООО «Финансовые технологии» :</t>
  </si>
  <si>
    <r>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объема финансовых потребностей, необходимых для реализации мероприятий, направленных на развитие информационной инфраструктуры, Фит = 2,063 млн.руб                                       
</t>
    </r>
    <r>
      <rPr>
        <b/>
        <sz val="12"/>
        <color theme="1"/>
        <rFont val="Times New Roman"/>
        <family val="1"/>
        <charset val="204"/>
      </rPr>
      <t/>
    </r>
  </si>
  <si>
    <t>1. Количественный показатель: Показатель объема финансовых потребностей, необходимых для реализации мероприятий, направленных на развитие информационной инфраструктуры, Фит =  2,603 млн.руб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</si>
  <si>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2,063 млн.руб.без НДС, 2,476 млн.руб.с НДС</t>
  </si>
  <si>
    <t>Предложение по корректировке</t>
  </si>
  <si>
    <t>4 квартал 2025</t>
  </si>
  <si>
    <t>окончание 4 кв. 2025</t>
  </si>
  <si>
    <t>Корпоративная система электронного документооборота DirectumRX</t>
  </si>
  <si>
    <t>Модернизация корпоративной системы электронного документооборота DIRECTUM RX (ввод - 2025 г.)</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</si>
  <si>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</si>
  <si>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</si>
  <si>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</si>
  <si>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</si>
  <si>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</si>
  <si>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</si>
  <si>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</si>
  <si>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</si>
  <si>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</si>
  <si>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</si>
  <si>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</si>
  <si>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</si>
  <si>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</si>
  <si>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</si>
  <si>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</si>
  <si>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</si>
  <si>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</si>
  <si>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08:26:06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</si>
</sst>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423">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5" xfId="50" applyFont="1" applyBorder="1" applyAlignment="1">
      <alignment vertical="center"/>
    </xf>
    <xf numFmtId="0" fontId="58" fillId="0" borderId="26"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9"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1" xfId="1" applyFont="1" applyFill="1" applyBorder="1" applyAlignment="1">
      <alignment horizontal="center" vertical="center"/>
    </xf>
    <xf numFmtId="1" fontId="65" fillId="0" borderId="1" xfId="49" applyNumberFormat="1" applyFont="1" applyBorder="1" applyAlignment="1">
      <alignment horizontal="center" vertical="center" wrapText="1"/>
    </xf>
    <xf numFmtId="167" fontId="41" fillId="25" borderId="1" xfId="2" applyNumberFormat="1"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2"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1" applyFont="1" applyFill="1" applyBorder="1" applyAlignment="1">
      <alignment horizontal="center"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textRotation="90" wrapText="1"/>
    </xf>
    <xf numFmtId="0" fontId="11" fillId="0" borderId="1" xfId="1" applyFont="1" applyFill="1" applyBorder="1" applyAlignment="1">
      <alignment horizontal="left" vertical="center" wrapText="1"/>
    </xf>
    <xf numFmtId="167" fontId="7" fillId="0" borderId="1" xfId="1" applyNumberFormat="1" applyFont="1" applyFill="1" applyBorder="1" applyAlignment="1">
      <alignment horizontal="left" vertical="center" wrapText="1"/>
    </xf>
    <xf numFmtId="0" fontId="7" fillId="0" borderId="1" xfId="1" applyFont="1" applyFill="1" applyBorder="1" applyAlignment="1">
      <alignment vertical="center" wrapText="1"/>
    </xf>
    <xf numFmtId="167" fontId="7" fillId="0" borderId="1" xfId="1" applyNumberFormat="1" applyFont="1" applyFill="1" applyBorder="1" applyAlignment="1">
      <alignment horizontal="center" vertical="center" wrapText="1"/>
    </xf>
    <xf numFmtId="1" fontId="65" fillId="25" borderId="1" xfId="49" applyNumberFormat="1" applyFont="1" applyFill="1" applyBorder="1" applyAlignment="1">
      <alignment horizontal="center" vertical="center" wrapText="1"/>
    </xf>
    <xf numFmtId="3" fontId="65" fillId="25" borderId="1" xfId="49" applyNumberFormat="1" applyFont="1" applyFill="1" applyBorder="1" applyAlignment="1">
      <alignment horizontal="center" vertical="center"/>
    </xf>
    <xf numFmtId="3" fontId="36" fillId="0" borderId="1" xfId="49" applyNumberFormat="1" applyFont="1" applyBorder="1" applyAlignment="1">
      <alignment horizontal="center"/>
    </xf>
    <xf numFmtId="0" fontId="36" fillId="0" borderId="1" xfId="49" applyFont="1" applyBorder="1" applyAlignment="1">
      <alignment horizontal="center"/>
    </xf>
    <xf numFmtId="9" fontId="41" fillId="25" borderId="1" xfId="67" applyFont="1" applyFill="1" applyBorder="1" applyAlignment="1">
      <alignment horizontal="justify"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49" fontId="65" fillId="0" borderId="3" xfId="49" applyNumberFormat="1" applyFont="1" applyBorder="1" applyAlignment="1">
      <alignment horizontal="center" vertical="center" wrapText="1"/>
    </xf>
    <xf numFmtId="0" fontId="0" fillId="0" borderId="49" xfId="0" applyBorder="1"/>
    <xf numFmtId="0" fontId="0" fillId="0" borderId="50" xfId="0" applyBorder="1"/>
    <xf numFmtId="0" fontId="0" fillId="0" borderId="51" xfId="0" applyBorder="1"/>
    <xf numFmtId="0" fontId="0" fillId="0" borderId="48" xfId="0" applyBorder="1" applyAlignment="1">
      <alignment wrapText="1"/>
    </xf>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2" xfId="50" applyFont="1" applyBorder="1" applyAlignment="1">
      <alignment horizontal="center" vertical="center"/>
    </xf>
    <xf numFmtId="0" fontId="56" fillId="0" borderId="30" xfId="50" applyFont="1" applyBorder="1" applyAlignment="1">
      <alignment vertical="center"/>
    </xf>
    <xf numFmtId="0" fontId="56" fillId="0" borderId="29" xfId="50" applyFont="1" applyBorder="1" applyAlignment="1">
      <alignment vertical="center"/>
    </xf>
    <xf numFmtId="167" fontId="56" fillId="25" borderId="29" xfId="50" applyNumberFormat="1" applyFont="1" applyFill="1" applyBorder="1" applyAlignment="1">
      <alignment horizontal="center" vertical="center"/>
    </xf>
    <xf numFmtId="0" fontId="58" fillId="0" borderId="20" xfId="50" applyFont="1" applyBorder="1" applyAlignment="1">
      <alignment horizontal="center"/>
    </xf>
    <xf numFmtId="0" fontId="56" fillId="0" borderId="40" xfId="50" applyFont="1" applyBorder="1" applyAlignment="1">
      <alignment vertic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8" xfId="50" applyFont="1" applyBorder="1" applyAlignment="1">
      <alignment vertical="center"/>
    </xf>
    <xf numFmtId="0" fontId="56" fillId="0" borderId="1" xfId="50" applyFont="1" applyBorder="1" applyAlignment="1">
      <alignment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6" xfId="50" applyFont="1" applyBorder="1" applyAlignment="1">
      <alignment vertical="center"/>
    </xf>
    <xf numFmtId="0" fontId="56" fillId="0" borderId="25" xfId="50" applyFont="1" applyBorder="1" applyAlignment="1">
      <alignment vertical="center"/>
    </xf>
    <xf numFmtId="0" fontId="56" fillId="0" borderId="37" xfId="50" applyFont="1" applyBorder="1" applyAlignment="1">
      <alignment vertical="center"/>
    </xf>
    <xf numFmtId="0" fontId="56" fillId="0" borderId="6" xfId="50" applyFont="1" applyBorder="1" applyAlignment="1">
      <alignmen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29" xfId="50" applyFont="1" applyFill="1" applyBorder="1" applyAlignment="1">
      <alignment horizontal="center" vertical="center"/>
    </xf>
    <xf numFmtId="0" fontId="56" fillId="0" borderId="29" xfId="50" applyFont="1" applyBorder="1" applyAlignment="1">
      <alignment horizontal="center" vertical="center"/>
    </xf>
    <xf numFmtId="0" fontId="58" fillId="0" borderId="30" xfId="50" applyFont="1" applyBorder="1" applyAlignment="1">
      <alignment horizontal="left" vertical="center"/>
    </xf>
    <xf numFmtId="0" fontId="58" fillId="0" borderId="29" xfId="50" applyFont="1" applyBorder="1" applyAlignment="1">
      <alignment horizontal="left" vertical="center"/>
    </xf>
    <xf numFmtId="0" fontId="56" fillId="0" borderId="33" xfId="50" applyFont="1" applyBorder="1" applyAlignment="1">
      <alignment vertical="center"/>
    </xf>
    <xf numFmtId="0" fontId="56" fillId="0" borderId="2" xfId="50" applyFont="1" applyBorder="1" applyAlignment="1">
      <alignment vertical="center"/>
    </xf>
    <xf numFmtId="0" fontId="58" fillId="0" borderId="33" xfId="50" applyFont="1" applyBorder="1" applyAlignment="1">
      <alignment vertical="center"/>
    </xf>
    <xf numFmtId="0" fontId="58" fillId="0" borderId="2" xfId="50" applyFont="1" applyBorder="1" applyAlignment="1">
      <alignment vertical="center"/>
    </xf>
    <xf numFmtId="0" fontId="58" fillId="0" borderId="27"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8" xfId="50" applyFont="1" applyBorder="1" applyAlignment="1">
      <alignment vertical="center"/>
    </xf>
    <xf numFmtId="0" fontId="58" fillId="0" borderId="1" xfId="50" applyFont="1" applyBorder="1" applyAlignment="1">
      <alignment vertical="center"/>
    </xf>
    <xf numFmtId="0" fontId="58" fillId="0" borderId="32" xfId="50" applyFont="1" applyBorder="1" applyAlignment="1">
      <alignment vertical="center"/>
    </xf>
    <xf numFmtId="0" fontId="58" fillId="0" borderId="31" xfId="50" applyFont="1" applyBorder="1" applyAlignment="1">
      <alignment vertical="center"/>
    </xf>
    <xf numFmtId="0" fontId="58" fillId="0" borderId="24" xfId="50" applyFont="1" applyBorder="1" applyAlignment="1">
      <alignment vertical="center"/>
    </xf>
    <xf numFmtId="0" fontId="58" fillId="0" borderId="27"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6" fillId="0" borderId="23" xfId="49" applyFont="1" applyBorder="1" applyAlignment="1">
      <alignment horizontal="right"/>
    </xf>
    <xf numFmtId="1" fontId="65" fillId="0" borderId="1" xfId="49" applyNumberFormat="1" applyFont="1" applyBorder="1" applyAlignment="1">
      <alignment horizontal="center" vertical="center"/>
    </xf>
    <xf numFmtId="167"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48" xfId="0" applyFont="1" applyBorder="1" applyAlignment="1">
      <alignment vertical="top" wrapText="1"/>
    </xf>
    <xf numFmtId="0" fontId="0" fillId="0" borderId="47" xfId="0" applyBorder="1" applyAlignment="1">
      <alignment vertical="center" wrapText="1"/>
    </xf>
    <xf numFmtId="0" fontId="0" fillId="0" borderId="0" xfId="0" applyAlignment="1">
      <alignment vertical="center" wrapText="1"/>
    </xf>
    <xf numFmtId="0" fontId="2" fillId="0" borderId="0" xfId="0" applyFont="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xfId="67" builtinId="5"/>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152400</xdr:rowOff>
        </xdr:from>
        <xdr:to>
          <xdr:col>3</xdr:col>
          <xdr:colOff>476250</xdr:colOff>
          <xdr:row>5</xdr:row>
          <xdr:rowOff>95250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4" zoomScale="75" zoomScaleSheetLayoutView="75" workbookViewId="0">
      <selection activeCell="A13" sqref="A13:C13"/>
    </sheetView>
  </sheetViews>
  <sheetFormatPr defaultRowHeight="15" x14ac:dyDescent="0.25"/>
  <cols>
    <col min="1" max="1" width="6.140625" style="1" customWidth="1"/>
    <col min="2" max="2" width="86.85546875" style="1" customWidth="1"/>
    <col min="3" max="3" width="52" style="167"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62" t="s">
        <v>67</v>
      </c>
      <c r="F1" s="14"/>
      <c r="G1" s="14"/>
    </row>
    <row r="2" spans="1:22" s="10" customFormat="1" ht="10.5" hidden="1" customHeight="1" x14ac:dyDescent="0.2">
      <c r="A2" s="16"/>
      <c r="C2" s="163" t="s">
        <v>9</v>
      </c>
      <c r="F2" s="14"/>
      <c r="G2" s="14"/>
    </row>
    <row r="3" spans="1:22" s="10" customFormat="1" ht="9" hidden="1" customHeight="1" x14ac:dyDescent="0.2">
      <c r="A3" s="15"/>
      <c r="C3" s="163" t="s">
        <v>66</v>
      </c>
      <c r="F3" s="14"/>
      <c r="G3" s="14"/>
    </row>
    <row r="4" spans="1:22" s="10" customFormat="1" ht="9.75" customHeight="1" x14ac:dyDescent="0.3">
      <c r="A4" s="15"/>
      <c r="C4" s="164"/>
      <c r="F4" s="14"/>
      <c r="G4" s="14"/>
      <c r="H4" s="13"/>
    </row>
    <row r="5" spans="1:22" s="10" customFormat="1" ht="15.75" x14ac:dyDescent="0.25">
      <c r="A5" s="248" t="s">
        <v>507</v>
      </c>
      <c r="B5" s="248"/>
      <c r="C5" s="248"/>
      <c r="D5" s="137"/>
      <c r="E5" s="137"/>
      <c r="F5" s="137"/>
      <c r="G5" s="137"/>
      <c r="H5" s="137"/>
      <c r="I5" s="137"/>
      <c r="J5" s="137"/>
    </row>
    <row r="6" spans="1:22" s="10" customFormat="1" ht="6" customHeight="1" x14ac:dyDescent="0.3">
      <c r="A6" s="15"/>
      <c r="C6" s="164"/>
      <c r="F6" s="14"/>
      <c r="G6" s="14"/>
      <c r="H6" s="13"/>
    </row>
    <row r="7" spans="1:22" s="10" customFormat="1" ht="18.75" x14ac:dyDescent="0.2">
      <c r="A7" s="252" t="s">
        <v>8</v>
      </c>
      <c r="B7" s="252"/>
      <c r="C7" s="252"/>
      <c r="D7" s="11"/>
      <c r="E7" s="11"/>
      <c r="F7" s="11"/>
      <c r="G7" s="11"/>
      <c r="H7" s="11"/>
      <c r="I7" s="11"/>
      <c r="J7" s="11"/>
      <c r="K7" s="11"/>
      <c r="L7" s="11"/>
      <c r="M7" s="11"/>
      <c r="N7" s="11"/>
      <c r="O7" s="11"/>
      <c r="P7" s="11"/>
      <c r="Q7" s="11"/>
      <c r="R7" s="11"/>
      <c r="S7" s="11"/>
      <c r="T7" s="11"/>
      <c r="U7" s="11"/>
      <c r="V7" s="11"/>
    </row>
    <row r="8" spans="1:22" s="10" customFormat="1" ht="18.75" x14ac:dyDescent="0.2">
      <c r="A8" s="253" t="s">
        <v>463</v>
      </c>
      <c r="B8" s="253"/>
      <c r="C8" s="253"/>
      <c r="D8" s="6"/>
      <c r="E8" s="6"/>
      <c r="F8" s="6"/>
      <c r="G8" s="6"/>
      <c r="H8" s="6"/>
      <c r="I8" s="11"/>
      <c r="J8" s="11"/>
      <c r="K8" s="11"/>
      <c r="L8" s="11"/>
      <c r="M8" s="11"/>
      <c r="N8" s="11"/>
      <c r="O8" s="11"/>
      <c r="P8" s="11"/>
      <c r="Q8" s="11"/>
      <c r="R8" s="11"/>
      <c r="S8" s="11"/>
      <c r="T8" s="11"/>
      <c r="U8" s="11"/>
      <c r="V8" s="11"/>
    </row>
    <row r="9" spans="1:22" s="10" customFormat="1" ht="18.75" x14ac:dyDescent="0.2">
      <c r="A9" s="249" t="s">
        <v>7</v>
      </c>
      <c r="B9" s="249"/>
      <c r="C9" s="249"/>
      <c r="D9" s="4"/>
      <c r="E9" s="4"/>
      <c r="F9" s="4"/>
      <c r="G9" s="4"/>
      <c r="H9" s="4"/>
      <c r="I9" s="11"/>
      <c r="J9" s="11"/>
      <c r="K9" s="11"/>
      <c r="L9" s="11"/>
      <c r="M9" s="11"/>
      <c r="N9" s="11"/>
      <c r="O9" s="11"/>
      <c r="P9" s="11"/>
      <c r="Q9" s="11"/>
      <c r="R9" s="11"/>
      <c r="S9" s="11"/>
      <c r="T9" s="11"/>
      <c r="U9" s="11"/>
      <c r="V9" s="11"/>
    </row>
    <row r="10" spans="1:22" s="10" customFormat="1" ht="18.75" x14ac:dyDescent="0.2">
      <c r="A10" s="253" t="s">
        <v>497</v>
      </c>
      <c r="B10" s="253"/>
      <c r="C10" s="253"/>
      <c r="D10" s="6"/>
      <c r="E10" s="6"/>
      <c r="F10" s="6"/>
      <c r="G10" s="6"/>
      <c r="H10" s="6"/>
      <c r="I10" s="11"/>
      <c r="J10" s="11"/>
      <c r="K10" s="11"/>
      <c r="L10" s="11"/>
      <c r="M10" s="11"/>
      <c r="N10" s="11"/>
      <c r="O10" s="11"/>
      <c r="P10" s="11"/>
      <c r="Q10" s="11"/>
      <c r="R10" s="11"/>
      <c r="S10" s="11"/>
      <c r="T10" s="11"/>
      <c r="U10" s="11"/>
      <c r="V10" s="11"/>
    </row>
    <row r="11" spans="1:22" s="10" customFormat="1" ht="18.75" x14ac:dyDescent="0.2">
      <c r="A11" s="249" t="s">
        <v>6</v>
      </c>
      <c r="B11" s="249"/>
      <c r="C11" s="249"/>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54" t="s">
        <v>534</v>
      </c>
      <c r="B12" s="254"/>
      <c r="C12" s="254"/>
      <c r="D12" s="6"/>
      <c r="E12" s="6"/>
      <c r="F12" s="6"/>
      <c r="G12" s="6"/>
      <c r="H12" s="6"/>
      <c r="I12" s="6"/>
      <c r="J12" s="6"/>
      <c r="K12" s="6"/>
      <c r="L12" s="6"/>
      <c r="M12" s="6"/>
      <c r="N12" s="6"/>
      <c r="O12" s="6"/>
      <c r="P12" s="6"/>
      <c r="Q12" s="6"/>
      <c r="R12" s="6"/>
      <c r="S12" s="6"/>
      <c r="T12" s="6"/>
      <c r="U12" s="6"/>
      <c r="V12" s="6"/>
    </row>
    <row r="13" spans="1:22" s="2" customFormat="1" ht="15" customHeight="1" x14ac:dyDescent="0.2">
      <c r="A13" s="249" t="s">
        <v>5</v>
      </c>
      <c r="B13" s="249"/>
      <c r="C13" s="249"/>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5"/>
      <c r="D14" s="3"/>
      <c r="E14" s="3"/>
      <c r="F14" s="3"/>
      <c r="G14" s="3"/>
      <c r="H14" s="3"/>
      <c r="I14" s="3"/>
      <c r="J14" s="3"/>
      <c r="K14" s="3"/>
      <c r="L14" s="3"/>
      <c r="M14" s="3"/>
      <c r="N14" s="3"/>
      <c r="O14" s="3"/>
      <c r="P14" s="3"/>
      <c r="Q14" s="3"/>
      <c r="R14" s="3"/>
      <c r="S14" s="3"/>
    </row>
    <row r="15" spans="1:22" s="2" customFormat="1" ht="15" customHeight="1" x14ac:dyDescent="0.2">
      <c r="A15" s="250" t="s">
        <v>448</v>
      </c>
      <c r="B15" s="251"/>
      <c r="C15" s="251"/>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6"/>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468</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473</v>
      </c>
      <c r="C20" s="225" t="s">
        <v>493</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4" t="s">
        <v>400</v>
      </c>
      <c r="C21" s="161" t="s">
        <v>469</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4" t="s">
        <v>73</v>
      </c>
      <c r="C22" s="161" t="s">
        <v>464</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34" t="s">
        <v>72</v>
      </c>
      <c r="C23" s="161" t="s">
        <v>494</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4" t="s">
        <v>401</v>
      </c>
      <c r="C24" s="161" t="s">
        <v>467</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4" t="s">
        <v>402</v>
      </c>
      <c r="C25" s="161" t="s">
        <v>467</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4" t="s">
        <v>403</v>
      </c>
      <c r="C26" s="161" t="s">
        <v>467</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404</v>
      </c>
      <c r="C27" s="161" t="s">
        <v>467</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405</v>
      </c>
      <c r="C28" s="161" t="s">
        <v>467</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406</v>
      </c>
      <c r="C29" s="161" t="s">
        <v>465</v>
      </c>
      <c r="D29" s="32"/>
      <c r="E29" s="32"/>
      <c r="F29" s="32"/>
      <c r="G29" s="32"/>
      <c r="H29" s="31"/>
      <c r="I29" s="31"/>
      <c r="J29" s="31"/>
      <c r="K29" s="31"/>
      <c r="L29" s="31"/>
      <c r="M29" s="31"/>
      <c r="N29" s="31"/>
      <c r="O29" s="31"/>
      <c r="P29" s="31"/>
      <c r="Q29" s="31"/>
      <c r="R29" s="31"/>
      <c r="S29" s="30"/>
      <c r="T29" s="30"/>
      <c r="U29" s="30"/>
      <c r="V29" s="30"/>
    </row>
    <row r="30" spans="1:22" ht="63" x14ac:dyDescent="0.25">
      <c r="A30" s="22" t="s">
        <v>419</v>
      </c>
      <c r="B30" s="37" t="s">
        <v>407</v>
      </c>
      <c r="C30" s="161" t="s">
        <v>465</v>
      </c>
      <c r="D30" s="21"/>
      <c r="E30" s="21"/>
      <c r="F30" s="21"/>
      <c r="G30" s="21"/>
      <c r="H30" s="21"/>
      <c r="I30" s="21"/>
      <c r="J30" s="21"/>
      <c r="K30" s="21"/>
      <c r="L30" s="21"/>
      <c r="M30" s="21"/>
      <c r="N30" s="21"/>
      <c r="O30" s="21"/>
      <c r="P30" s="21"/>
      <c r="Q30" s="21"/>
      <c r="R30" s="21"/>
      <c r="S30" s="21"/>
      <c r="T30" s="21"/>
      <c r="U30" s="21"/>
      <c r="V30" s="21"/>
    </row>
    <row r="31" spans="1:22" ht="31.5" x14ac:dyDescent="0.25">
      <c r="A31" s="22" t="s">
        <v>410</v>
      </c>
      <c r="B31" s="37" t="s">
        <v>70</v>
      </c>
      <c r="C31" s="161" t="s">
        <v>467</v>
      </c>
      <c r="D31" s="21"/>
      <c r="E31" s="21"/>
      <c r="F31" s="21"/>
      <c r="G31" s="21"/>
      <c r="H31" s="21"/>
      <c r="I31" s="21"/>
      <c r="J31" s="21"/>
      <c r="K31" s="21"/>
      <c r="L31" s="21"/>
      <c r="M31" s="21"/>
      <c r="N31" s="21"/>
      <c r="O31" s="21"/>
      <c r="P31" s="21"/>
      <c r="Q31" s="21"/>
      <c r="R31" s="21"/>
      <c r="S31" s="21"/>
      <c r="T31" s="21"/>
      <c r="U31" s="21"/>
      <c r="V31" s="21"/>
    </row>
    <row r="32" spans="1:22" ht="15.75" x14ac:dyDescent="0.25">
      <c r="A32" s="22" t="s">
        <v>420</v>
      </c>
      <c r="B32" s="37" t="s">
        <v>408</v>
      </c>
      <c r="C32" s="161" t="s">
        <v>467</v>
      </c>
      <c r="D32" s="21"/>
      <c r="E32" s="21"/>
      <c r="F32" s="21"/>
      <c r="G32" s="21"/>
      <c r="H32" s="21"/>
      <c r="I32" s="21"/>
      <c r="J32" s="21"/>
      <c r="K32" s="21"/>
      <c r="L32" s="21"/>
      <c r="M32" s="21"/>
      <c r="N32" s="21"/>
      <c r="O32" s="21"/>
      <c r="P32" s="21"/>
      <c r="Q32" s="21"/>
      <c r="R32" s="21"/>
      <c r="S32" s="21"/>
      <c r="T32" s="21"/>
      <c r="U32" s="21"/>
      <c r="V32" s="21"/>
    </row>
    <row r="33" spans="1:22" ht="15.75" x14ac:dyDescent="0.25">
      <c r="A33" s="22" t="s">
        <v>411</v>
      </c>
      <c r="B33" s="37" t="s">
        <v>409</v>
      </c>
      <c r="C33" s="34" t="s">
        <v>467</v>
      </c>
      <c r="D33" s="21"/>
      <c r="E33" s="21"/>
      <c r="F33" s="21"/>
      <c r="G33" s="21"/>
      <c r="H33" s="21"/>
      <c r="I33" s="21"/>
      <c r="J33" s="21"/>
      <c r="K33" s="21"/>
      <c r="L33" s="21"/>
      <c r="M33" s="21"/>
      <c r="N33" s="21"/>
      <c r="O33" s="21"/>
      <c r="P33" s="21"/>
      <c r="Q33" s="21"/>
      <c r="R33" s="21"/>
      <c r="S33" s="21"/>
      <c r="T33" s="21"/>
      <c r="U33" s="21"/>
      <c r="V33" s="21"/>
    </row>
    <row r="34" spans="1:22" ht="15.75" x14ac:dyDescent="0.25">
      <c r="A34" s="22" t="s">
        <v>421</v>
      </c>
      <c r="B34" s="37" t="s">
        <v>219</v>
      </c>
      <c r="C34" s="161" t="s">
        <v>467</v>
      </c>
      <c r="D34" s="21"/>
      <c r="E34" s="21"/>
      <c r="F34" s="21"/>
      <c r="G34" s="21"/>
      <c r="H34" s="21"/>
      <c r="I34" s="21"/>
      <c r="J34" s="21"/>
      <c r="K34" s="21"/>
      <c r="L34" s="21"/>
      <c r="M34" s="21"/>
      <c r="N34" s="21"/>
      <c r="O34" s="21"/>
      <c r="P34" s="21"/>
      <c r="Q34" s="21"/>
      <c r="R34" s="21"/>
      <c r="S34" s="21"/>
      <c r="T34" s="21"/>
      <c r="U34" s="21"/>
      <c r="V34" s="21"/>
    </row>
    <row r="35" spans="1:22" ht="173.25" x14ac:dyDescent="0.25">
      <c r="A35" s="22" t="s">
        <v>412</v>
      </c>
      <c r="B35" s="173" t="s">
        <v>477</v>
      </c>
      <c r="C35" s="229" t="s">
        <v>528</v>
      </c>
      <c r="D35" s="21"/>
      <c r="E35" s="21"/>
      <c r="F35" s="21"/>
      <c r="G35" s="21"/>
      <c r="H35" s="21"/>
      <c r="I35" s="21"/>
      <c r="J35" s="21"/>
      <c r="K35" s="21"/>
      <c r="L35" s="21"/>
      <c r="M35" s="21"/>
      <c r="N35" s="21"/>
      <c r="O35" s="21"/>
      <c r="P35" s="21"/>
      <c r="Q35" s="21"/>
      <c r="R35" s="21"/>
      <c r="S35" s="21"/>
      <c r="T35" s="21"/>
      <c r="U35" s="21"/>
      <c r="V35" s="21"/>
    </row>
    <row r="36" spans="1:22" ht="63" x14ac:dyDescent="0.25">
      <c r="A36" s="22" t="s">
        <v>422</v>
      </c>
      <c r="B36" s="37" t="s">
        <v>443</v>
      </c>
      <c r="C36" s="161" t="s">
        <v>465</v>
      </c>
      <c r="D36" s="21"/>
      <c r="E36" s="21"/>
      <c r="F36" s="21"/>
      <c r="G36" s="21"/>
      <c r="H36" s="21"/>
      <c r="I36" s="21"/>
      <c r="J36" s="21"/>
      <c r="K36" s="21"/>
      <c r="L36" s="21"/>
      <c r="M36" s="21"/>
      <c r="N36" s="21"/>
      <c r="O36" s="21"/>
      <c r="P36" s="21"/>
      <c r="Q36" s="21"/>
      <c r="R36" s="21"/>
      <c r="S36" s="21"/>
      <c r="T36" s="21"/>
      <c r="U36" s="21"/>
      <c r="V36" s="21"/>
    </row>
    <row r="37" spans="1:22" ht="47.25" x14ac:dyDescent="0.25">
      <c r="A37" s="22" t="s">
        <v>413</v>
      </c>
      <c r="B37" s="37" t="s">
        <v>458</v>
      </c>
      <c r="C37" s="161" t="s">
        <v>465</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424</v>
      </c>
      <c r="B38" s="37" t="s">
        <v>425</v>
      </c>
      <c r="C38" s="161" t="s">
        <v>467</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414</v>
      </c>
      <c r="B39" s="37" t="s">
        <v>449</v>
      </c>
      <c r="C39" s="161" t="s">
        <v>467</v>
      </c>
      <c r="D39" s="21"/>
      <c r="E39" s="21"/>
      <c r="F39" s="21"/>
      <c r="G39" s="21"/>
      <c r="H39" s="21"/>
      <c r="I39" s="21"/>
      <c r="J39" s="21"/>
      <c r="K39" s="21"/>
      <c r="L39" s="21"/>
      <c r="M39" s="21"/>
      <c r="N39" s="21"/>
      <c r="O39" s="21"/>
      <c r="P39" s="21"/>
      <c r="Q39" s="21"/>
      <c r="R39" s="21"/>
      <c r="S39" s="21"/>
      <c r="T39" s="21"/>
      <c r="U39" s="21"/>
      <c r="V39" s="21"/>
    </row>
    <row r="40" spans="1:22" ht="47.25" x14ac:dyDescent="0.25">
      <c r="A40" s="22" t="s">
        <v>444</v>
      </c>
      <c r="B40" s="37" t="s">
        <v>450</v>
      </c>
      <c r="C40" s="161" t="s">
        <v>467</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415</v>
      </c>
      <c r="B41" s="37" t="s">
        <v>451</v>
      </c>
      <c r="C41" s="161" t="s">
        <v>467</v>
      </c>
      <c r="D41" s="21"/>
      <c r="E41" s="21"/>
      <c r="F41" s="21"/>
      <c r="G41" s="21"/>
      <c r="H41" s="21"/>
      <c r="I41" s="21"/>
      <c r="J41" s="21"/>
      <c r="K41" s="21"/>
      <c r="L41" s="21"/>
      <c r="M41" s="21"/>
      <c r="N41" s="21"/>
      <c r="O41" s="21"/>
      <c r="P41" s="21"/>
      <c r="Q41" s="21"/>
      <c r="R41" s="21"/>
      <c r="S41" s="21"/>
      <c r="T41" s="21"/>
      <c r="U41" s="21"/>
      <c r="V41" s="21"/>
    </row>
    <row r="42" spans="1:22" ht="31.5" x14ac:dyDescent="0.25">
      <c r="A42" s="22" t="s">
        <v>445</v>
      </c>
      <c r="B42" s="37" t="s">
        <v>470</v>
      </c>
      <c r="C42" s="211">
        <f>C43*1.2</f>
        <v>2.4755880000000001</v>
      </c>
      <c r="D42" s="21"/>
      <c r="E42" s="21"/>
      <c r="F42" s="21"/>
      <c r="G42" s="21"/>
      <c r="H42" s="21"/>
      <c r="I42" s="21"/>
      <c r="J42" s="21"/>
      <c r="K42" s="21"/>
      <c r="L42" s="21"/>
      <c r="M42" s="21"/>
      <c r="N42" s="21"/>
      <c r="O42" s="21"/>
      <c r="P42" s="21"/>
      <c r="Q42" s="21"/>
      <c r="R42" s="21"/>
      <c r="S42" s="21"/>
      <c r="T42" s="21"/>
      <c r="U42" s="21"/>
      <c r="V42" s="21"/>
    </row>
    <row r="43" spans="1:22" ht="31.5" x14ac:dyDescent="0.25">
      <c r="A43" s="22" t="s">
        <v>416</v>
      </c>
      <c r="B43" s="37" t="s">
        <v>471</v>
      </c>
      <c r="C43" s="232">
        <f>'6.2. Паспорт фин осв ввод'!D29</f>
        <v>2.0629900000000001</v>
      </c>
      <c r="D43" s="21"/>
      <c r="E43" s="21"/>
      <c r="F43" s="21"/>
      <c r="G43" s="21"/>
      <c r="H43" s="21"/>
      <c r="I43" s="21"/>
      <c r="J43" s="21"/>
      <c r="K43" s="21"/>
      <c r="L43" s="21"/>
      <c r="M43" s="21"/>
      <c r="N43" s="21"/>
      <c r="O43" s="21"/>
      <c r="P43" s="21"/>
      <c r="Q43" s="21"/>
      <c r="R43" s="21"/>
      <c r="S43" s="21"/>
      <c r="T43" s="21"/>
      <c r="U43" s="21"/>
      <c r="V43" s="21"/>
    </row>
    <row r="44" spans="1:22" ht="63" x14ac:dyDescent="0.25">
      <c r="A44" s="22" t="s">
        <v>478</v>
      </c>
      <c r="B44" s="173" t="s">
        <v>479</v>
      </c>
      <c r="C44" s="216" t="s">
        <v>467</v>
      </c>
      <c r="D44" s="21"/>
      <c r="E44" s="21"/>
      <c r="F44" s="21"/>
      <c r="G44" s="21"/>
      <c r="H44" s="21"/>
      <c r="I44" s="21"/>
      <c r="J44" s="21"/>
      <c r="K44" s="21"/>
      <c r="L44" s="21"/>
      <c r="M44" s="21"/>
      <c r="N44" s="21"/>
      <c r="O44" s="21"/>
      <c r="P44" s="21"/>
      <c r="Q44" s="21"/>
      <c r="R44" s="21"/>
      <c r="S44" s="21"/>
      <c r="T44" s="21"/>
      <c r="U44" s="21"/>
      <c r="V44" s="21"/>
    </row>
    <row r="45" spans="1:22" ht="159" customHeight="1" x14ac:dyDescent="0.25">
      <c r="A45" s="22" t="s">
        <v>480</v>
      </c>
      <c r="B45" s="173" t="s">
        <v>481</v>
      </c>
      <c r="C45" s="230" t="s">
        <v>527</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8"/>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8"/>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8"/>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8"/>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8"/>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8"/>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8"/>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8"/>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8"/>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8"/>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8"/>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8"/>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8"/>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8"/>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8"/>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8"/>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8"/>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8"/>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8"/>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8"/>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8"/>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8"/>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8"/>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8"/>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8"/>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8"/>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8"/>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8"/>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8"/>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8"/>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8"/>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8"/>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8"/>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8"/>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8"/>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8"/>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8"/>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8"/>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8"/>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8"/>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8"/>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8"/>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8"/>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8"/>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8"/>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8"/>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8"/>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8"/>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8"/>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8"/>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8"/>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8"/>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8"/>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8"/>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8"/>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8"/>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8"/>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8"/>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8"/>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8"/>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8"/>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8"/>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8"/>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8"/>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8"/>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8"/>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8"/>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8"/>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8"/>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8"/>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8"/>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8"/>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8"/>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8"/>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8"/>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8"/>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8"/>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8"/>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8"/>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8"/>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8"/>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8"/>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8"/>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8"/>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8"/>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8"/>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8"/>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8"/>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8"/>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8"/>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8"/>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8"/>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8"/>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8"/>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8"/>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8"/>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8"/>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8"/>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8"/>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8"/>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8"/>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8"/>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8"/>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8"/>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8"/>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8"/>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8"/>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8"/>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8"/>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8"/>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8"/>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8"/>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8"/>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8"/>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8"/>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8"/>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8"/>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8"/>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8"/>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8"/>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8"/>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8"/>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8"/>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8"/>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8"/>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8"/>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8"/>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8"/>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8"/>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8"/>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8"/>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8"/>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8"/>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8"/>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8"/>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8"/>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8"/>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8"/>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8"/>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8"/>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8"/>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8"/>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8"/>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8"/>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8"/>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8"/>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8"/>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8"/>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8"/>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8"/>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8"/>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8"/>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8"/>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8"/>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8"/>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8"/>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8"/>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8"/>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8"/>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8"/>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8"/>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8"/>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8"/>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8"/>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8"/>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8"/>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8"/>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8"/>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8"/>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8"/>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8"/>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8"/>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8"/>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8"/>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8"/>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8"/>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8"/>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8"/>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8"/>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8"/>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8"/>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8"/>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8"/>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8"/>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8"/>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8"/>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8"/>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8"/>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8"/>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8"/>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8"/>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8"/>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8"/>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8"/>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8"/>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8"/>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8"/>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8"/>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8"/>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8"/>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8"/>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8"/>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8"/>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8"/>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8"/>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8"/>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8"/>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8"/>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8"/>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8"/>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8"/>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8"/>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8"/>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8"/>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8"/>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8"/>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8"/>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8"/>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8"/>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8"/>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8"/>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8"/>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8"/>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8"/>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8"/>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8"/>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8"/>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8"/>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8"/>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8"/>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8"/>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8"/>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8"/>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8"/>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8"/>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8"/>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8"/>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8"/>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8"/>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8"/>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8"/>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8"/>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8"/>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8"/>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8"/>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8"/>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8"/>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8"/>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8"/>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8"/>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8"/>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8"/>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8"/>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8"/>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8"/>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8"/>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8"/>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8"/>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8"/>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8"/>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8"/>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8"/>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8"/>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8"/>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8"/>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8"/>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8"/>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8"/>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8"/>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8"/>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8"/>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8"/>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8"/>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8"/>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8"/>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8"/>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8"/>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8"/>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8"/>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8"/>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8"/>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8"/>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8"/>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8"/>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8"/>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8"/>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8"/>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78"/>
  <sheetViews>
    <sheetView view="pageBreakPreview" topLeftCell="A29" zoomScale="70" zoomScaleNormal="70" zoomScaleSheetLayoutView="70" workbookViewId="0">
      <selection activeCell="K23" activeCellId="1" sqref="O23 K23"/>
    </sheetView>
  </sheetViews>
  <sheetFormatPr defaultRowHeight="15.75" x14ac:dyDescent="0.25"/>
  <cols>
    <col min="1" max="1" width="9.140625" style="58"/>
    <col min="2" max="2" width="77.85546875" style="58" customWidth="1"/>
    <col min="3" max="3" width="10.5703125" style="59" customWidth="1"/>
    <col min="4" max="4" width="17.7109375" style="178" customWidth="1"/>
    <col min="5" max="6" width="12.5703125" style="178" customWidth="1"/>
    <col min="7" max="7" width="11.140625" style="178" customWidth="1"/>
    <col min="8" max="10" width="8.7109375" style="59" customWidth="1"/>
    <col min="11" max="11" width="10.5703125" style="59" customWidth="1"/>
    <col min="12" max="14" width="11.5703125" style="59" customWidth="1"/>
    <col min="15" max="15" width="17.28515625" style="59" customWidth="1"/>
    <col min="16" max="16" width="11.7109375" style="59" hidden="1" customWidth="1"/>
    <col min="17" max="17" width="8.7109375" style="59" hidden="1" customWidth="1"/>
    <col min="18" max="18" width="11.42578125" style="59" hidden="1" customWidth="1"/>
    <col min="19" max="19" width="8.7109375" style="59" hidden="1" customWidth="1"/>
    <col min="20" max="20" width="11.7109375" style="59" hidden="1" customWidth="1"/>
    <col min="21" max="21" width="9.5703125" style="59" hidden="1" customWidth="1"/>
    <col min="22" max="22" width="10.7109375" style="59" hidden="1" customWidth="1"/>
    <col min="23" max="23" width="8.7109375" style="59" hidden="1" customWidth="1"/>
    <col min="24" max="24" width="14.140625" style="59" customWidth="1"/>
    <col min="25" max="25" width="15" style="59" customWidth="1"/>
    <col min="26" max="16384" width="9.140625" style="58"/>
  </cols>
  <sheetData>
    <row r="1" spans="1:25" x14ac:dyDescent="0.25">
      <c r="A1" s="59"/>
      <c r="B1" s="59"/>
      <c r="X1" s="201"/>
      <c r="Y1" s="202" t="s">
        <v>67</v>
      </c>
    </row>
    <row r="2" spans="1:25" x14ac:dyDescent="0.25">
      <c r="A2" s="59"/>
      <c r="B2" s="59"/>
      <c r="X2" s="201"/>
      <c r="Y2" s="203" t="s">
        <v>9</v>
      </c>
    </row>
    <row r="3" spans="1:25" x14ac:dyDescent="0.25">
      <c r="A3" s="59"/>
      <c r="B3" s="59"/>
      <c r="X3" s="201"/>
      <c r="Y3" s="203" t="s">
        <v>66</v>
      </c>
    </row>
    <row r="4" spans="1:25" ht="18.75" customHeight="1" x14ac:dyDescent="0.25">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c r="T4" s="248"/>
      <c r="U4" s="248"/>
      <c r="V4" s="248"/>
      <c r="W4" s="248"/>
      <c r="X4" s="248"/>
      <c r="Y4" s="248"/>
    </row>
    <row r="5" spans="1:25" ht="11.25" customHeight="1" x14ac:dyDescent="0.3">
      <c r="A5" s="59"/>
      <c r="B5" s="59"/>
      <c r="Y5" s="204"/>
    </row>
    <row r="6" spans="1:25" ht="18.75" x14ac:dyDescent="0.25">
      <c r="A6" s="252" t="s">
        <v>8</v>
      </c>
      <c r="B6" s="252"/>
      <c r="C6" s="252"/>
      <c r="D6" s="252"/>
      <c r="E6" s="252"/>
      <c r="F6" s="252"/>
      <c r="G6" s="252"/>
      <c r="H6" s="252"/>
      <c r="I6" s="252"/>
      <c r="J6" s="252"/>
      <c r="K6" s="252"/>
      <c r="L6" s="252"/>
      <c r="M6" s="252"/>
      <c r="N6" s="252"/>
      <c r="O6" s="252"/>
      <c r="P6" s="252"/>
      <c r="Q6" s="252"/>
      <c r="R6" s="252"/>
      <c r="S6" s="252"/>
      <c r="T6" s="252"/>
      <c r="U6" s="252"/>
      <c r="V6" s="252"/>
      <c r="W6" s="252"/>
      <c r="X6" s="252"/>
      <c r="Y6" s="252"/>
    </row>
    <row r="7" spans="1:25" ht="11.25" customHeight="1" x14ac:dyDescent="0.25">
      <c r="A7" s="11"/>
      <c r="B7" s="11"/>
      <c r="C7" s="196"/>
      <c r="D7" s="179"/>
      <c r="E7" s="179"/>
      <c r="F7" s="179"/>
      <c r="G7" s="179"/>
      <c r="H7" s="205"/>
      <c r="I7" s="205"/>
      <c r="J7" s="205"/>
      <c r="K7" s="205"/>
      <c r="L7" s="196"/>
      <c r="M7" s="196"/>
      <c r="N7" s="196"/>
      <c r="O7" s="205"/>
      <c r="P7" s="205"/>
      <c r="Q7" s="205"/>
      <c r="R7" s="205"/>
      <c r="S7" s="205"/>
      <c r="T7" s="205"/>
      <c r="U7" s="205"/>
      <c r="V7" s="205"/>
      <c r="W7" s="205"/>
      <c r="X7" s="205"/>
      <c r="Y7" s="205"/>
    </row>
    <row r="8" spans="1:25" x14ac:dyDescent="0.25">
      <c r="A8" s="253" t="str">
        <f>'6.1. Паспорт сетевой график'!A9:J9</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row>
    <row r="9" spans="1:25" ht="18.75" customHeight="1" x14ac:dyDescent="0.25">
      <c r="A9" s="249" t="s">
        <v>7</v>
      </c>
      <c r="B9" s="249"/>
      <c r="C9" s="249"/>
      <c r="D9" s="249"/>
      <c r="E9" s="249"/>
      <c r="F9" s="249"/>
      <c r="G9" s="249"/>
      <c r="H9" s="249"/>
      <c r="I9" s="249"/>
      <c r="J9" s="249"/>
      <c r="K9" s="249"/>
      <c r="L9" s="249"/>
      <c r="M9" s="249"/>
      <c r="N9" s="249"/>
      <c r="O9" s="249"/>
      <c r="P9" s="249"/>
      <c r="Q9" s="249"/>
      <c r="R9" s="249"/>
      <c r="S9" s="249"/>
      <c r="T9" s="249"/>
      <c r="U9" s="249"/>
      <c r="V9" s="249"/>
      <c r="W9" s="249"/>
      <c r="X9" s="249"/>
      <c r="Y9" s="249"/>
    </row>
    <row r="10" spans="1:25" ht="6" customHeight="1" x14ac:dyDescent="0.25">
      <c r="A10" s="11"/>
      <c r="B10" s="11"/>
      <c r="C10" s="196"/>
      <c r="D10" s="179"/>
      <c r="E10" s="179"/>
      <c r="F10" s="179"/>
      <c r="G10" s="179"/>
      <c r="H10" s="205"/>
      <c r="I10" s="205"/>
      <c r="J10" s="205"/>
      <c r="K10" s="205"/>
      <c r="L10" s="196"/>
      <c r="M10" s="196"/>
      <c r="N10" s="196"/>
      <c r="O10" s="205"/>
      <c r="P10" s="205"/>
      <c r="Q10" s="205"/>
      <c r="R10" s="205"/>
      <c r="S10" s="205"/>
      <c r="T10" s="205"/>
      <c r="U10" s="205"/>
      <c r="V10" s="205"/>
      <c r="W10" s="205"/>
      <c r="X10" s="205"/>
      <c r="Y10" s="205"/>
    </row>
    <row r="11" spans="1:25" x14ac:dyDescent="0.25">
      <c r="A11" s="253" t="str">
        <f>'6.1. Паспорт сетевой график'!A12:J12</f>
        <v>O_1.6.7</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row>
    <row r="12" spans="1:25" x14ac:dyDescent="0.25">
      <c r="A12" s="249" t="s">
        <v>6</v>
      </c>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row>
    <row r="13" spans="1:25" ht="11.25" customHeight="1" x14ac:dyDescent="0.3">
      <c r="A13" s="9"/>
      <c r="B13" s="9"/>
      <c r="C13" s="9"/>
      <c r="D13" s="180"/>
      <c r="E13" s="180"/>
      <c r="F13" s="180"/>
      <c r="G13" s="180"/>
      <c r="H13" s="206"/>
      <c r="I13" s="206"/>
      <c r="J13" s="206"/>
      <c r="K13" s="206"/>
      <c r="L13" s="9"/>
      <c r="M13" s="9"/>
      <c r="N13" s="9"/>
      <c r="O13" s="206"/>
      <c r="P13" s="206"/>
      <c r="Q13" s="206"/>
      <c r="R13" s="206"/>
      <c r="S13" s="206"/>
      <c r="T13" s="206"/>
      <c r="U13" s="206"/>
      <c r="V13" s="206"/>
      <c r="W13" s="206"/>
      <c r="X13" s="206"/>
      <c r="Y13" s="206"/>
    </row>
    <row r="14" spans="1:25" x14ac:dyDescent="0.25">
      <c r="A14" s="253" t="str">
        <f>'1. паспорт местоположение'!A12:C12</f>
        <v>Модернизация корпоративной системы электронного документооборота DIRECTUM RX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row>
    <row r="15" spans="1:25" ht="15.75" customHeight="1" x14ac:dyDescent="0.25">
      <c r="A15" s="249" t="s">
        <v>5</v>
      </c>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row>
    <row r="16" spans="1:25" ht="6.75" customHeight="1" x14ac:dyDescent="0.25">
      <c r="A16" s="363"/>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row>
    <row r="17" spans="1:28" x14ac:dyDescent="0.25">
      <c r="A17" s="365" t="s">
        <v>433</v>
      </c>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row>
    <row r="18" spans="1:28" ht="9.75" customHeight="1" x14ac:dyDescent="0.25">
      <c r="A18" s="59"/>
      <c r="B18" s="59"/>
    </row>
    <row r="19" spans="1:28" ht="20.25" customHeight="1" x14ac:dyDescent="0.25">
      <c r="A19" s="348" t="s">
        <v>176</v>
      </c>
      <c r="B19" s="348" t="s">
        <v>175</v>
      </c>
      <c r="C19" s="362" t="s">
        <v>174</v>
      </c>
      <c r="D19" s="362"/>
      <c r="E19" s="364" t="s">
        <v>173</v>
      </c>
      <c r="F19" s="364"/>
      <c r="G19" s="372" t="s">
        <v>499</v>
      </c>
      <c r="H19" s="370" t="s">
        <v>500</v>
      </c>
      <c r="I19" s="371"/>
      <c r="J19" s="371"/>
      <c r="K19" s="371"/>
      <c r="L19" s="370" t="s">
        <v>502</v>
      </c>
      <c r="M19" s="371"/>
      <c r="N19" s="371"/>
      <c r="O19" s="371"/>
      <c r="P19" s="370" t="s">
        <v>503</v>
      </c>
      <c r="Q19" s="371"/>
      <c r="R19" s="370" t="s">
        <v>504</v>
      </c>
      <c r="S19" s="371"/>
      <c r="T19" s="370" t="s">
        <v>505</v>
      </c>
      <c r="U19" s="371"/>
      <c r="V19" s="370" t="s">
        <v>501</v>
      </c>
      <c r="W19" s="371"/>
      <c r="X19" s="366" t="s">
        <v>506</v>
      </c>
      <c r="Y19" s="367"/>
      <c r="Z19" s="72"/>
      <c r="AA19" s="72"/>
      <c r="AB19" s="72"/>
    </row>
    <row r="20" spans="1:28" ht="66" customHeight="1" x14ac:dyDescent="0.25">
      <c r="A20" s="349"/>
      <c r="B20" s="349"/>
      <c r="C20" s="362"/>
      <c r="D20" s="362"/>
      <c r="E20" s="364"/>
      <c r="F20" s="364"/>
      <c r="G20" s="373"/>
      <c r="H20" s="354" t="s">
        <v>1</v>
      </c>
      <c r="I20" s="355"/>
      <c r="J20" s="354" t="s">
        <v>10</v>
      </c>
      <c r="K20" s="355"/>
      <c r="L20" s="354" t="s">
        <v>1</v>
      </c>
      <c r="M20" s="355"/>
      <c r="N20" s="354" t="s">
        <v>530</v>
      </c>
      <c r="O20" s="355"/>
      <c r="P20" s="210" t="s">
        <v>1</v>
      </c>
      <c r="Q20" s="210" t="s">
        <v>10</v>
      </c>
      <c r="R20" s="210" t="s">
        <v>1</v>
      </c>
      <c r="S20" s="210" t="s">
        <v>10</v>
      </c>
      <c r="T20" s="221" t="s">
        <v>1</v>
      </c>
      <c r="U20" s="221" t="s">
        <v>10</v>
      </c>
      <c r="V20" s="224" t="s">
        <v>1</v>
      </c>
      <c r="W20" s="224" t="s">
        <v>10</v>
      </c>
      <c r="X20" s="368"/>
      <c r="Y20" s="369"/>
    </row>
    <row r="21" spans="1:28" ht="117.75" customHeight="1" x14ac:dyDescent="0.25">
      <c r="A21" s="350"/>
      <c r="B21" s="350"/>
      <c r="C21" s="191" t="s">
        <v>1</v>
      </c>
      <c r="D21" s="181" t="s">
        <v>530</v>
      </c>
      <c r="E21" s="182" t="s">
        <v>498</v>
      </c>
      <c r="F21" s="182" t="s">
        <v>487</v>
      </c>
      <c r="G21" s="374"/>
      <c r="H21" s="207" t="s">
        <v>417</v>
      </c>
      <c r="I21" s="207" t="str">
        <f>K21</f>
        <v xml:space="preserve">4 Квартал </v>
      </c>
      <c r="J21" s="207" t="s">
        <v>417</v>
      </c>
      <c r="K21" s="228" t="s">
        <v>511</v>
      </c>
      <c r="L21" s="207" t="s">
        <v>417</v>
      </c>
      <c r="M21" s="228" t="s">
        <v>511</v>
      </c>
      <c r="N21" s="207" t="s">
        <v>417</v>
      </c>
      <c r="O21" s="228" t="s">
        <v>511</v>
      </c>
      <c r="P21" s="207" t="s">
        <v>417</v>
      </c>
      <c r="Q21" s="207" t="s">
        <v>417</v>
      </c>
      <c r="R21" s="207" t="s">
        <v>417</v>
      </c>
      <c r="S21" s="207" t="s">
        <v>417</v>
      </c>
      <c r="T21" s="207" t="s">
        <v>417</v>
      </c>
      <c r="U21" s="207" t="s">
        <v>417</v>
      </c>
      <c r="V21" s="207" t="s">
        <v>417</v>
      </c>
      <c r="W21" s="207" t="s">
        <v>417</v>
      </c>
      <c r="X21" s="191" t="s">
        <v>1</v>
      </c>
      <c r="Y21" s="191" t="s">
        <v>530</v>
      </c>
    </row>
    <row r="22" spans="1:28" ht="19.5" customHeight="1" x14ac:dyDescent="0.25">
      <c r="A22" s="65">
        <v>1</v>
      </c>
      <c r="B22" s="65">
        <v>2</v>
      </c>
      <c r="C22" s="190">
        <v>3</v>
      </c>
      <c r="D22" s="177">
        <v>4</v>
      </c>
      <c r="E22" s="177">
        <v>5</v>
      </c>
      <c r="F22" s="177">
        <v>6</v>
      </c>
      <c r="G22" s="177">
        <v>7</v>
      </c>
      <c r="H22" s="223">
        <v>8</v>
      </c>
      <c r="I22" s="223">
        <v>9</v>
      </c>
      <c r="J22" s="223">
        <v>10</v>
      </c>
      <c r="K22" s="223">
        <v>11</v>
      </c>
      <c r="L22" s="190">
        <v>12</v>
      </c>
      <c r="M22" s="238">
        <v>13</v>
      </c>
      <c r="N22" s="238">
        <v>14</v>
      </c>
      <c r="O22" s="215">
        <v>15</v>
      </c>
      <c r="P22" s="215">
        <v>10</v>
      </c>
      <c r="Q22" s="215">
        <f t="shared" ref="Q22:Y22" si="0">P22+1</f>
        <v>11</v>
      </c>
      <c r="R22" s="215">
        <v>11</v>
      </c>
      <c r="S22" s="215">
        <f t="shared" si="0"/>
        <v>12</v>
      </c>
      <c r="T22" s="215">
        <v>12</v>
      </c>
      <c r="U22" s="215">
        <v>15</v>
      </c>
      <c r="V22" s="220">
        <v>13</v>
      </c>
      <c r="W22" s="220">
        <v>18</v>
      </c>
      <c r="X22" s="215">
        <v>16</v>
      </c>
      <c r="Y22" s="215">
        <f t="shared" si="0"/>
        <v>17</v>
      </c>
    </row>
    <row r="23" spans="1:28" ht="30" customHeight="1" x14ac:dyDescent="0.25">
      <c r="A23" s="70">
        <v>1</v>
      </c>
      <c r="B23" s="69" t="s">
        <v>172</v>
      </c>
      <c r="C23" s="197">
        <f>SUM(C24:C28)</f>
        <v>0.78042</v>
      </c>
      <c r="D23" s="197">
        <f>SUM(D24:D28)</f>
        <v>2.4755880000000001</v>
      </c>
      <c r="E23" s="197">
        <f>SUM(E24:E28)</f>
        <v>2.4755880000000001</v>
      </c>
      <c r="F23" s="197">
        <f>SUM(F24:F28)</f>
        <v>2.4755880000000001</v>
      </c>
      <c r="G23" s="197">
        <v>0</v>
      </c>
      <c r="H23" s="197">
        <f>H24+H25+H26+H27+H28</f>
        <v>0.78042</v>
      </c>
      <c r="I23" s="197">
        <f>SUM(I24:I28)</f>
        <v>0.78042</v>
      </c>
      <c r="J23" s="197">
        <f>J24+J25+J26+J27+J28</f>
        <v>1.0885799999999999</v>
      </c>
      <c r="K23" s="197">
        <f>SUM(K24:K28)</f>
        <v>1.0885799999999999</v>
      </c>
      <c r="L23" s="197">
        <f>L24+L25+L26+L27+L28</f>
        <v>0</v>
      </c>
      <c r="M23" s="197">
        <f>SUM(M24:M28)</f>
        <v>0</v>
      </c>
      <c r="N23" s="197">
        <f>N24+N25+N26+N27+N28</f>
        <v>1.387008</v>
      </c>
      <c r="O23" s="197">
        <f>SUM(O24:O28)</f>
        <v>1.387008</v>
      </c>
      <c r="P23" s="197">
        <v>0</v>
      </c>
      <c r="Q23" s="197">
        <v>0</v>
      </c>
      <c r="R23" s="197">
        <v>0</v>
      </c>
      <c r="S23" s="197">
        <v>0</v>
      </c>
      <c r="T23" s="197">
        <v>0</v>
      </c>
      <c r="U23" s="197">
        <f>U24+U25+U26+U27+U28</f>
        <v>0</v>
      </c>
      <c r="V23" s="197">
        <v>0</v>
      </c>
      <c r="W23" s="197">
        <v>0</v>
      </c>
      <c r="X23" s="197">
        <f>SUM(X24:X28)</f>
        <v>0.78042</v>
      </c>
      <c r="Y23" s="197">
        <f>SUM(Y24:Y28)</f>
        <v>2.4755880000000001</v>
      </c>
    </row>
    <row r="24" spans="1:28" x14ac:dyDescent="0.25">
      <c r="A24" s="67" t="s">
        <v>171</v>
      </c>
      <c r="B24" s="46" t="s">
        <v>170</v>
      </c>
      <c r="C24" s="198">
        <v>0</v>
      </c>
      <c r="D24" s="198">
        <v>0</v>
      </c>
      <c r="E24" s="198">
        <v>0</v>
      </c>
      <c r="F24" s="198">
        <v>0</v>
      </c>
      <c r="G24" s="198">
        <v>0</v>
      </c>
      <c r="H24" s="198">
        <v>0</v>
      </c>
      <c r="I24" s="198">
        <v>0</v>
      </c>
      <c r="J24" s="198">
        <v>0</v>
      </c>
      <c r="K24" s="198">
        <v>0</v>
      </c>
      <c r="L24" s="198">
        <v>0</v>
      </c>
      <c r="M24" s="198">
        <v>0</v>
      </c>
      <c r="N24" s="198">
        <v>0</v>
      </c>
      <c r="O24" s="198">
        <v>0</v>
      </c>
      <c r="P24" s="198">
        <v>0</v>
      </c>
      <c r="Q24" s="198">
        <v>0</v>
      </c>
      <c r="R24" s="198">
        <v>0</v>
      </c>
      <c r="S24" s="198">
        <v>0</v>
      </c>
      <c r="T24" s="198">
        <v>0</v>
      </c>
      <c r="U24" s="198">
        <v>0</v>
      </c>
      <c r="V24" s="198">
        <v>0</v>
      </c>
      <c r="W24" s="198">
        <v>0</v>
      </c>
      <c r="X24" s="198">
        <v>0</v>
      </c>
      <c r="Y24" s="198">
        <v>0</v>
      </c>
    </row>
    <row r="25" spans="1:28" x14ac:dyDescent="0.25">
      <c r="A25" s="67" t="s">
        <v>169</v>
      </c>
      <c r="B25" s="46" t="s">
        <v>168</v>
      </c>
      <c r="C25" s="198">
        <v>0</v>
      </c>
      <c r="D25" s="198">
        <v>0</v>
      </c>
      <c r="E25" s="198">
        <v>0</v>
      </c>
      <c r="F25" s="198">
        <v>0</v>
      </c>
      <c r="G25" s="198">
        <v>0</v>
      </c>
      <c r="H25" s="198">
        <v>0</v>
      </c>
      <c r="I25" s="198">
        <v>0</v>
      </c>
      <c r="J25" s="198">
        <v>0</v>
      </c>
      <c r="K25" s="198">
        <v>0</v>
      </c>
      <c r="L25" s="198">
        <v>0</v>
      </c>
      <c r="M25" s="198">
        <v>0</v>
      </c>
      <c r="N25" s="198">
        <v>0</v>
      </c>
      <c r="O25" s="198">
        <v>0</v>
      </c>
      <c r="P25" s="198">
        <v>0</v>
      </c>
      <c r="Q25" s="198">
        <v>0</v>
      </c>
      <c r="R25" s="198">
        <v>0</v>
      </c>
      <c r="S25" s="198">
        <v>0</v>
      </c>
      <c r="T25" s="198">
        <v>0</v>
      </c>
      <c r="U25" s="198">
        <v>0</v>
      </c>
      <c r="V25" s="198">
        <v>0</v>
      </c>
      <c r="W25" s="198">
        <v>0</v>
      </c>
      <c r="X25" s="198">
        <v>0</v>
      </c>
      <c r="Y25" s="198">
        <v>0</v>
      </c>
    </row>
    <row r="26" spans="1:28" s="59" customFormat="1" ht="31.5" x14ac:dyDescent="0.25">
      <c r="A26" s="67" t="s">
        <v>167</v>
      </c>
      <c r="B26" s="46" t="s">
        <v>375</v>
      </c>
      <c r="C26" s="198">
        <f t="shared" ref="C26:O26" si="1">C29*1.2</f>
        <v>0.78042</v>
      </c>
      <c r="D26" s="198">
        <f t="shared" si="1"/>
        <v>2.4755880000000001</v>
      </c>
      <c r="E26" s="198">
        <f t="shared" si="1"/>
        <v>2.4755880000000001</v>
      </c>
      <c r="F26" s="198">
        <f t="shared" si="1"/>
        <v>2.4755880000000001</v>
      </c>
      <c r="G26" s="198">
        <f t="shared" si="1"/>
        <v>0</v>
      </c>
      <c r="H26" s="198">
        <f t="shared" si="1"/>
        <v>0.78042</v>
      </c>
      <c r="I26" s="198">
        <f t="shared" si="1"/>
        <v>0.78042</v>
      </c>
      <c r="J26" s="198">
        <f t="shared" si="1"/>
        <v>1.0885799999999999</v>
      </c>
      <c r="K26" s="198">
        <f t="shared" si="1"/>
        <v>1.0885799999999999</v>
      </c>
      <c r="L26" s="198">
        <f t="shared" si="1"/>
        <v>0</v>
      </c>
      <c r="M26" s="198">
        <f t="shared" si="1"/>
        <v>0</v>
      </c>
      <c r="N26" s="198">
        <f t="shared" si="1"/>
        <v>1.387008</v>
      </c>
      <c r="O26" s="198">
        <f t="shared" si="1"/>
        <v>1.387008</v>
      </c>
      <c r="P26" s="198">
        <v>0</v>
      </c>
      <c r="Q26" s="198">
        <v>0</v>
      </c>
      <c r="R26" s="198">
        <v>0</v>
      </c>
      <c r="S26" s="198">
        <v>0</v>
      </c>
      <c r="T26" s="198">
        <v>0</v>
      </c>
      <c r="U26" s="198">
        <f>U29*1.2</f>
        <v>0</v>
      </c>
      <c r="V26" s="198">
        <f>V29*1.2</f>
        <v>0</v>
      </c>
      <c r="W26" s="198">
        <f>W29*1.2</f>
        <v>0</v>
      </c>
      <c r="X26" s="198">
        <f>X29*1.2</f>
        <v>0.78042</v>
      </c>
      <c r="Y26" s="198">
        <f>Y29*1.2</f>
        <v>2.4755880000000001</v>
      </c>
    </row>
    <row r="27" spans="1:28" x14ac:dyDescent="0.25">
      <c r="A27" s="67" t="s">
        <v>166</v>
      </c>
      <c r="B27" s="46" t="s">
        <v>165</v>
      </c>
      <c r="C27" s="198">
        <v>0</v>
      </c>
      <c r="D27" s="198">
        <v>0</v>
      </c>
      <c r="E27" s="198">
        <v>0</v>
      </c>
      <c r="F27" s="198">
        <v>0</v>
      </c>
      <c r="G27" s="198">
        <v>0</v>
      </c>
      <c r="H27" s="198">
        <v>0</v>
      </c>
      <c r="I27" s="198">
        <v>0</v>
      </c>
      <c r="J27" s="198">
        <v>0</v>
      </c>
      <c r="K27" s="198">
        <v>0</v>
      </c>
      <c r="L27" s="198">
        <v>0</v>
      </c>
      <c r="M27" s="198">
        <v>0</v>
      </c>
      <c r="N27" s="198">
        <v>0</v>
      </c>
      <c r="O27" s="198">
        <v>0</v>
      </c>
      <c r="P27" s="198">
        <v>0</v>
      </c>
      <c r="Q27" s="198">
        <v>0</v>
      </c>
      <c r="R27" s="198">
        <v>0</v>
      </c>
      <c r="S27" s="198">
        <v>0</v>
      </c>
      <c r="T27" s="198">
        <v>0</v>
      </c>
      <c r="U27" s="198">
        <v>0</v>
      </c>
      <c r="V27" s="198">
        <v>0</v>
      </c>
      <c r="W27" s="198">
        <v>0</v>
      </c>
      <c r="X27" s="198">
        <v>0</v>
      </c>
      <c r="Y27" s="198">
        <v>0</v>
      </c>
    </row>
    <row r="28" spans="1:28" x14ac:dyDescent="0.25">
      <c r="A28" s="67" t="s">
        <v>164</v>
      </c>
      <c r="B28" s="71" t="s">
        <v>163</v>
      </c>
      <c r="C28" s="198">
        <v>0</v>
      </c>
      <c r="D28" s="198">
        <v>0</v>
      </c>
      <c r="E28" s="198">
        <v>0</v>
      </c>
      <c r="F28" s="198">
        <v>0</v>
      </c>
      <c r="G28" s="176">
        <v>0</v>
      </c>
      <c r="H28" s="176">
        <v>0</v>
      </c>
      <c r="I28" s="198">
        <v>0</v>
      </c>
      <c r="J28" s="176">
        <v>0</v>
      </c>
      <c r="K28" s="198">
        <v>0</v>
      </c>
      <c r="L28" s="176">
        <v>0</v>
      </c>
      <c r="M28" s="198">
        <v>0</v>
      </c>
      <c r="N28" s="176">
        <v>0</v>
      </c>
      <c r="O28" s="198">
        <v>0</v>
      </c>
      <c r="P28" s="176">
        <v>0</v>
      </c>
      <c r="Q28" s="176">
        <v>0</v>
      </c>
      <c r="R28" s="176">
        <v>0</v>
      </c>
      <c r="S28" s="176">
        <v>0</v>
      </c>
      <c r="T28" s="176">
        <v>0</v>
      </c>
      <c r="U28" s="176">
        <v>0</v>
      </c>
      <c r="V28" s="176">
        <v>0</v>
      </c>
      <c r="W28" s="176">
        <v>0</v>
      </c>
      <c r="X28" s="198">
        <v>0</v>
      </c>
      <c r="Y28" s="198">
        <v>0</v>
      </c>
    </row>
    <row r="29" spans="1:28" ht="31.5" x14ac:dyDescent="0.25">
      <c r="A29" s="70" t="s">
        <v>62</v>
      </c>
      <c r="B29" s="69" t="s">
        <v>162</v>
      </c>
      <c r="C29" s="197">
        <f>SUM(C30:C33)</f>
        <v>0.65034999999999998</v>
      </c>
      <c r="D29" s="197">
        <f>SUM(D30:D33)</f>
        <v>2.0629900000000001</v>
      </c>
      <c r="E29" s="197">
        <f>SUM(E30:E33)</f>
        <v>2.0629900000000001</v>
      </c>
      <c r="F29" s="197">
        <f>SUM(F30:F33)</f>
        <v>2.0629900000000001</v>
      </c>
      <c r="G29" s="197">
        <f>G31+G32</f>
        <v>0</v>
      </c>
      <c r="H29" s="197">
        <f>H30+H31+H32+H33</f>
        <v>0.65034999999999998</v>
      </c>
      <c r="I29" s="197">
        <f>SUM(I30:I33)</f>
        <v>0.65034999999999998</v>
      </c>
      <c r="J29" s="197">
        <f>J30+J31+J32+J33</f>
        <v>0.90715000000000001</v>
      </c>
      <c r="K29" s="197">
        <f>SUM(K30:K33)</f>
        <v>0.90715000000000001</v>
      </c>
      <c r="L29" s="197">
        <f>L30+L31+L32+L33</f>
        <v>0</v>
      </c>
      <c r="M29" s="197">
        <f>SUM(M30:M33)</f>
        <v>0</v>
      </c>
      <c r="N29" s="197">
        <f>N30+N31+N32+N33</f>
        <v>1.15584</v>
      </c>
      <c r="O29" s="197">
        <f>SUM(O30:O33)</f>
        <v>1.15584</v>
      </c>
      <c r="P29" s="197">
        <v>0</v>
      </c>
      <c r="Q29" s="197">
        <v>0</v>
      </c>
      <c r="R29" s="197">
        <v>0</v>
      </c>
      <c r="S29" s="197">
        <v>0</v>
      </c>
      <c r="T29" s="197">
        <v>0</v>
      </c>
      <c r="U29" s="197">
        <f>U30+U31+U32+U33</f>
        <v>0</v>
      </c>
      <c r="V29" s="197">
        <f>V31+V32</f>
        <v>0</v>
      </c>
      <c r="W29" s="197">
        <f>W31+W32</f>
        <v>0</v>
      </c>
      <c r="X29" s="197">
        <f>SUM(X30:X33)</f>
        <v>0.65034999999999998</v>
      </c>
      <c r="Y29" s="197">
        <f>SUM(Y30:Y33)</f>
        <v>2.0629900000000001</v>
      </c>
    </row>
    <row r="30" spans="1:28" x14ac:dyDescent="0.25">
      <c r="A30" s="70" t="s">
        <v>161</v>
      </c>
      <c r="B30" s="46" t="s">
        <v>160</v>
      </c>
      <c r="C30" s="198">
        <v>0</v>
      </c>
      <c r="D30" s="198">
        <v>0</v>
      </c>
      <c r="E30" s="198">
        <v>0</v>
      </c>
      <c r="F30" s="198">
        <v>0</v>
      </c>
      <c r="G30" s="198">
        <v>0</v>
      </c>
      <c r="H30" s="198">
        <f>I30</f>
        <v>0</v>
      </c>
      <c r="I30" s="198">
        <v>0</v>
      </c>
      <c r="J30" s="198">
        <f>K30</f>
        <v>0</v>
      </c>
      <c r="K30" s="198">
        <v>0</v>
      </c>
      <c r="L30" s="198">
        <f>M30</f>
        <v>0</v>
      </c>
      <c r="M30" s="198">
        <v>0</v>
      </c>
      <c r="N30" s="198">
        <f>O30</f>
        <v>0</v>
      </c>
      <c r="O30" s="198">
        <v>0</v>
      </c>
      <c r="P30" s="198">
        <v>0</v>
      </c>
      <c r="Q30" s="198">
        <v>0</v>
      </c>
      <c r="R30" s="198">
        <v>0</v>
      </c>
      <c r="S30" s="198">
        <v>0</v>
      </c>
      <c r="T30" s="198">
        <v>0</v>
      </c>
      <c r="U30" s="198">
        <v>0</v>
      </c>
      <c r="V30" s="198">
        <v>0</v>
      </c>
      <c r="W30" s="198">
        <v>0</v>
      </c>
      <c r="X30" s="198">
        <v>0</v>
      </c>
      <c r="Y30" s="198">
        <v>0</v>
      </c>
    </row>
    <row r="31" spans="1:28" x14ac:dyDescent="0.25">
      <c r="A31" s="70" t="s">
        <v>159</v>
      </c>
      <c r="B31" s="46" t="s">
        <v>158</v>
      </c>
      <c r="C31" s="198">
        <v>0</v>
      </c>
      <c r="D31" s="198">
        <v>0</v>
      </c>
      <c r="E31" s="198">
        <v>0</v>
      </c>
      <c r="F31" s="198">
        <v>0</v>
      </c>
      <c r="G31" s="198">
        <v>0</v>
      </c>
      <c r="H31" s="198">
        <f t="shared" ref="H31:H33" si="2">I31</f>
        <v>0</v>
      </c>
      <c r="I31" s="198">
        <v>0</v>
      </c>
      <c r="J31" s="198">
        <f t="shared" ref="J31:J33" si="3">K31</f>
        <v>0</v>
      </c>
      <c r="K31" s="198">
        <v>0</v>
      </c>
      <c r="L31" s="198">
        <f t="shared" ref="L31:L33" si="4">M31</f>
        <v>0</v>
      </c>
      <c r="M31" s="198">
        <v>0</v>
      </c>
      <c r="N31" s="198">
        <f t="shared" ref="N31:N33" si="5">O31</f>
        <v>0</v>
      </c>
      <c r="O31" s="198">
        <v>0</v>
      </c>
      <c r="P31" s="198">
        <v>0</v>
      </c>
      <c r="Q31" s="198">
        <v>0</v>
      </c>
      <c r="R31" s="198">
        <v>0</v>
      </c>
      <c r="S31" s="198">
        <v>0</v>
      </c>
      <c r="T31" s="198">
        <v>0</v>
      </c>
      <c r="U31" s="198">
        <v>0</v>
      </c>
      <c r="V31" s="198">
        <v>0</v>
      </c>
      <c r="W31" s="198">
        <v>0</v>
      </c>
      <c r="X31" s="198">
        <v>0</v>
      </c>
      <c r="Y31" s="198">
        <v>0</v>
      </c>
    </row>
    <row r="32" spans="1:28" x14ac:dyDescent="0.25">
      <c r="A32" s="70" t="s">
        <v>157</v>
      </c>
      <c r="B32" s="46" t="s">
        <v>156</v>
      </c>
      <c r="C32" s="198">
        <v>0.65034999999999998</v>
      </c>
      <c r="D32" s="198">
        <f>0.90715+1.15584</f>
        <v>2.0629900000000001</v>
      </c>
      <c r="E32" s="198">
        <f>0.90715+1.15584</f>
        <v>2.0629900000000001</v>
      </c>
      <c r="F32" s="198">
        <f>0.90715+1.15584</f>
        <v>2.0629900000000001</v>
      </c>
      <c r="G32" s="198">
        <v>0</v>
      </c>
      <c r="H32" s="198">
        <f t="shared" si="2"/>
        <v>0.65034999999999998</v>
      </c>
      <c r="I32" s="198">
        <v>0.65034999999999998</v>
      </c>
      <c r="J32" s="198">
        <f t="shared" si="3"/>
        <v>0.90715000000000001</v>
      </c>
      <c r="K32" s="198">
        <v>0.90715000000000001</v>
      </c>
      <c r="L32" s="198">
        <f t="shared" si="4"/>
        <v>0</v>
      </c>
      <c r="M32" s="198">
        <v>0</v>
      </c>
      <c r="N32" s="198">
        <f t="shared" si="5"/>
        <v>1.15584</v>
      </c>
      <c r="O32" s="198">
        <v>1.15584</v>
      </c>
      <c r="P32" s="198">
        <v>0</v>
      </c>
      <c r="Q32" s="198">
        <v>0</v>
      </c>
      <c r="R32" s="198">
        <v>0</v>
      </c>
      <c r="S32" s="198">
        <v>0</v>
      </c>
      <c r="T32" s="198">
        <v>0</v>
      </c>
      <c r="U32" s="198">
        <v>0</v>
      </c>
      <c r="V32" s="198">
        <v>0</v>
      </c>
      <c r="W32" s="198">
        <v>0</v>
      </c>
      <c r="X32" s="198">
        <v>0.65034999999999998</v>
      </c>
      <c r="Y32" s="198">
        <f>0.90715+1.15584</f>
        <v>2.0629900000000001</v>
      </c>
    </row>
    <row r="33" spans="1:25" x14ac:dyDescent="0.25">
      <c r="A33" s="70" t="s">
        <v>155</v>
      </c>
      <c r="B33" s="46" t="s">
        <v>154</v>
      </c>
      <c r="C33" s="198">
        <v>0</v>
      </c>
      <c r="D33" s="198">
        <v>0</v>
      </c>
      <c r="E33" s="198">
        <v>0</v>
      </c>
      <c r="F33" s="198">
        <v>0</v>
      </c>
      <c r="G33" s="198">
        <v>0</v>
      </c>
      <c r="H33" s="198">
        <f t="shared" si="2"/>
        <v>0</v>
      </c>
      <c r="I33" s="198">
        <v>0</v>
      </c>
      <c r="J33" s="198">
        <f t="shared" si="3"/>
        <v>0</v>
      </c>
      <c r="K33" s="198">
        <v>0</v>
      </c>
      <c r="L33" s="198">
        <f t="shared" si="4"/>
        <v>0</v>
      </c>
      <c r="M33" s="198">
        <v>0</v>
      </c>
      <c r="N33" s="198">
        <f t="shared" si="5"/>
        <v>0</v>
      </c>
      <c r="O33" s="198">
        <v>0</v>
      </c>
      <c r="P33" s="198">
        <v>0</v>
      </c>
      <c r="Q33" s="198">
        <v>0</v>
      </c>
      <c r="R33" s="198">
        <v>0</v>
      </c>
      <c r="S33" s="198">
        <v>0</v>
      </c>
      <c r="T33" s="198">
        <v>0</v>
      </c>
      <c r="U33" s="198">
        <v>0</v>
      </c>
      <c r="V33" s="198">
        <v>0</v>
      </c>
      <c r="W33" s="198">
        <v>0</v>
      </c>
      <c r="X33" s="198">
        <v>0</v>
      </c>
      <c r="Y33" s="198">
        <v>0</v>
      </c>
    </row>
    <row r="34" spans="1:25" x14ac:dyDescent="0.25">
      <c r="A34" s="70" t="s">
        <v>61</v>
      </c>
      <c r="B34" s="69" t="s">
        <v>153</v>
      </c>
      <c r="C34" s="199" t="s">
        <v>474</v>
      </c>
      <c r="D34" s="199" t="s">
        <v>474</v>
      </c>
      <c r="E34" s="199" t="s">
        <v>474</v>
      </c>
      <c r="F34" s="199" t="s">
        <v>474</v>
      </c>
      <c r="G34" s="199" t="s">
        <v>474</v>
      </c>
      <c r="H34" s="199" t="s">
        <v>474</v>
      </c>
      <c r="I34" s="199" t="s">
        <v>474</v>
      </c>
      <c r="J34" s="199" t="s">
        <v>474</v>
      </c>
      <c r="K34" s="199" t="s">
        <v>474</v>
      </c>
      <c r="L34" s="199" t="s">
        <v>474</v>
      </c>
      <c r="M34" s="199" t="s">
        <v>474</v>
      </c>
      <c r="N34" s="199" t="s">
        <v>474</v>
      </c>
      <c r="O34" s="199" t="s">
        <v>474</v>
      </c>
      <c r="P34" s="199" t="s">
        <v>474</v>
      </c>
      <c r="Q34" s="199" t="s">
        <v>474</v>
      </c>
      <c r="R34" s="199" t="s">
        <v>474</v>
      </c>
      <c r="S34" s="199" t="s">
        <v>474</v>
      </c>
      <c r="T34" s="199" t="s">
        <v>474</v>
      </c>
      <c r="U34" s="199" t="s">
        <v>474</v>
      </c>
      <c r="V34" s="199" t="s">
        <v>474</v>
      </c>
      <c r="W34" s="199" t="s">
        <v>474</v>
      </c>
      <c r="X34" s="199" t="s">
        <v>474</v>
      </c>
      <c r="Y34" s="199" t="s">
        <v>474</v>
      </c>
    </row>
    <row r="35" spans="1:25" x14ac:dyDescent="0.25">
      <c r="A35" s="67" t="s">
        <v>152</v>
      </c>
      <c r="B35" s="66" t="s">
        <v>151</v>
      </c>
      <c r="C35" s="199" t="s">
        <v>474</v>
      </c>
      <c r="D35" s="199" t="s">
        <v>474</v>
      </c>
      <c r="E35" s="199" t="s">
        <v>474</v>
      </c>
      <c r="F35" s="199" t="s">
        <v>474</v>
      </c>
      <c r="G35" s="199" t="s">
        <v>474</v>
      </c>
      <c r="H35" s="199" t="s">
        <v>474</v>
      </c>
      <c r="I35" s="199" t="s">
        <v>474</v>
      </c>
      <c r="J35" s="199" t="s">
        <v>474</v>
      </c>
      <c r="K35" s="199" t="s">
        <v>474</v>
      </c>
      <c r="L35" s="199" t="s">
        <v>474</v>
      </c>
      <c r="M35" s="199" t="s">
        <v>474</v>
      </c>
      <c r="N35" s="199" t="s">
        <v>474</v>
      </c>
      <c r="O35" s="199" t="s">
        <v>474</v>
      </c>
      <c r="P35" s="199" t="s">
        <v>474</v>
      </c>
      <c r="Q35" s="199" t="s">
        <v>474</v>
      </c>
      <c r="R35" s="199" t="s">
        <v>474</v>
      </c>
      <c r="S35" s="199" t="s">
        <v>474</v>
      </c>
      <c r="T35" s="199" t="s">
        <v>474</v>
      </c>
      <c r="U35" s="199" t="s">
        <v>474</v>
      </c>
      <c r="V35" s="199" t="s">
        <v>474</v>
      </c>
      <c r="W35" s="199" t="s">
        <v>474</v>
      </c>
      <c r="X35" s="199" t="s">
        <v>474</v>
      </c>
      <c r="Y35" s="199" t="s">
        <v>474</v>
      </c>
    </row>
    <row r="36" spans="1:25" x14ac:dyDescent="0.25">
      <c r="A36" s="67" t="s">
        <v>150</v>
      </c>
      <c r="B36" s="66" t="s">
        <v>140</v>
      </c>
      <c r="C36" s="199" t="s">
        <v>474</v>
      </c>
      <c r="D36" s="199" t="s">
        <v>474</v>
      </c>
      <c r="E36" s="199" t="s">
        <v>474</v>
      </c>
      <c r="F36" s="199" t="s">
        <v>474</v>
      </c>
      <c r="G36" s="199" t="s">
        <v>474</v>
      </c>
      <c r="H36" s="199" t="s">
        <v>474</v>
      </c>
      <c r="I36" s="199" t="s">
        <v>474</v>
      </c>
      <c r="J36" s="199" t="s">
        <v>474</v>
      </c>
      <c r="K36" s="199" t="s">
        <v>474</v>
      </c>
      <c r="L36" s="199" t="s">
        <v>474</v>
      </c>
      <c r="M36" s="199" t="s">
        <v>474</v>
      </c>
      <c r="N36" s="199" t="s">
        <v>474</v>
      </c>
      <c r="O36" s="199" t="s">
        <v>474</v>
      </c>
      <c r="P36" s="199" t="s">
        <v>474</v>
      </c>
      <c r="Q36" s="199" t="s">
        <v>474</v>
      </c>
      <c r="R36" s="199" t="s">
        <v>474</v>
      </c>
      <c r="S36" s="199" t="s">
        <v>474</v>
      </c>
      <c r="T36" s="199" t="s">
        <v>474</v>
      </c>
      <c r="U36" s="199" t="s">
        <v>474</v>
      </c>
      <c r="V36" s="199" t="s">
        <v>474</v>
      </c>
      <c r="W36" s="199" t="s">
        <v>474</v>
      </c>
      <c r="X36" s="199" t="s">
        <v>474</v>
      </c>
      <c r="Y36" s="199" t="s">
        <v>474</v>
      </c>
    </row>
    <row r="37" spans="1:25" x14ac:dyDescent="0.25">
      <c r="A37" s="67" t="s">
        <v>149</v>
      </c>
      <c r="B37" s="66" t="s">
        <v>138</v>
      </c>
      <c r="C37" s="199" t="s">
        <v>474</v>
      </c>
      <c r="D37" s="199" t="s">
        <v>474</v>
      </c>
      <c r="E37" s="199" t="s">
        <v>474</v>
      </c>
      <c r="F37" s="199" t="s">
        <v>474</v>
      </c>
      <c r="G37" s="199" t="s">
        <v>474</v>
      </c>
      <c r="H37" s="199" t="s">
        <v>474</v>
      </c>
      <c r="I37" s="199" t="s">
        <v>474</v>
      </c>
      <c r="J37" s="199" t="s">
        <v>474</v>
      </c>
      <c r="K37" s="199" t="s">
        <v>474</v>
      </c>
      <c r="L37" s="199" t="s">
        <v>474</v>
      </c>
      <c r="M37" s="199" t="s">
        <v>474</v>
      </c>
      <c r="N37" s="199" t="s">
        <v>474</v>
      </c>
      <c r="O37" s="199" t="s">
        <v>474</v>
      </c>
      <c r="P37" s="199" t="s">
        <v>474</v>
      </c>
      <c r="Q37" s="199" t="s">
        <v>474</v>
      </c>
      <c r="R37" s="199" t="s">
        <v>474</v>
      </c>
      <c r="S37" s="199" t="s">
        <v>474</v>
      </c>
      <c r="T37" s="199" t="s">
        <v>474</v>
      </c>
      <c r="U37" s="199" t="s">
        <v>474</v>
      </c>
      <c r="V37" s="199" t="s">
        <v>474</v>
      </c>
      <c r="W37" s="199" t="s">
        <v>474</v>
      </c>
      <c r="X37" s="199" t="s">
        <v>474</v>
      </c>
      <c r="Y37" s="199" t="s">
        <v>474</v>
      </c>
    </row>
    <row r="38" spans="1:25" x14ac:dyDescent="0.25">
      <c r="A38" s="67" t="s">
        <v>148</v>
      </c>
      <c r="B38" s="46" t="s">
        <v>136</v>
      </c>
      <c r="C38" s="199" t="s">
        <v>474</v>
      </c>
      <c r="D38" s="199" t="s">
        <v>474</v>
      </c>
      <c r="E38" s="199" t="s">
        <v>474</v>
      </c>
      <c r="F38" s="199" t="s">
        <v>474</v>
      </c>
      <c r="G38" s="199" t="s">
        <v>474</v>
      </c>
      <c r="H38" s="199" t="s">
        <v>474</v>
      </c>
      <c r="I38" s="199" t="s">
        <v>474</v>
      </c>
      <c r="J38" s="199" t="s">
        <v>474</v>
      </c>
      <c r="K38" s="199" t="s">
        <v>474</v>
      </c>
      <c r="L38" s="199" t="s">
        <v>474</v>
      </c>
      <c r="M38" s="199" t="s">
        <v>474</v>
      </c>
      <c r="N38" s="199" t="s">
        <v>474</v>
      </c>
      <c r="O38" s="199" t="s">
        <v>474</v>
      </c>
      <c r="P38" s="199" t="s">
        <v>474</v>
      </c>
      <c r="Q38" s="199" t="s">
        <v>474</v>
      </c>
      <c r="R38" s="199" t="s">
        <v>474</v>
      </c>
      <c r="S38" s="199" t="s">
        <v>474</v>
      </c>
      <c r="T38" s="199" t="s">
        <v>474</v>
      </c>
      <c r="U38" s="199" t="s">
        <v>474</v>
      </c>
      <c r="V38" s="199" t="s">
        <v>474</v>
      </c>
      <c r="W38" s="199" t="s">
        <v>474</v>
      </c>
      <c r="X38" s="199" t="s">
        <v>474</v>
      </c>
      <c r="Y38" s="199" t="s">
        <v>474</v>
      </c>
    </row>
    <row r="39" spans="1:25" x14ac:dyDescent="0.25">
      <c r="A39" s="67" t="s">
        <v>147</v>
      </c>
      <c r="B39" s="46" t="s">
        <v>134</v>
      </c>
      <c r="C39" s="199" t="s">
        <v>474</v>
      </c>
      <c r="D39" s="199" t="s">
        <v>474</v>
      </c>
      <c r="E39" s="199" t="s">
        <v>474</v>
      </c>
      <c r="F39" s="199" t="s">
        <v>474</v>
      </c>
      <c r="G39" s="199" t="s">
        <v>474</v>
      </c>
      <c r="H39" s="199" t="s">
        <v>474</v>
      </c>
      <c r="I39" s="199" t="s">
        <v>474</v>
      </c>
      <c r="J39" s="199" t="s">
        <v>474</v>
      </c>
      <c r="K39" s="199" t="s">
        <v>474</v>
      </c>
      <c r="L39" s="199" t="s">
        <v>474</v>
      </c>
      <c r="M39" s="199" t="s">
        <v>474</v>
      </c>
      <c r="N39" s="199" t="s">
        <v>474</v>
      </c>
      <c r="O39" s="199" t="s">
        <v>474</v>
      </c>
      <c r="P39" s="199" t="s">
        <v>474</v>
      </c>
      <c r="Q39" s="199" t="s">
        <v>474</v>
      </c>
      <c r="R39" s="199" t="s">
        <v>474</v>
      </c>
      <c r="S39" s="199" t="s">
        <v>474</v>
      </c>
      <c r="T39" s="199" t="s">
        <v>474</v>
      </c>
      <c r="U39" s="199" t="s">
        <v>474</v>
      </c>
      <c r="V39" s="199" t="s">
        <v>474</v>
      </c>
      <c r="W39" s="199" t="s">
        <v>474</v>
      </c>
      <c r="X39" s="199" t="s">
        <v>474</v>
      </c>
      <c r="Y39" s="199" t="s">
        <v>474</v>
      </c>
    </row>
    <row r="40" spans="1:25" x14ac:dyDescent="0.25">
      <c r="A40" s="67" t="s">
        <v>146</v>
      </c>
      <c r="B40" s="46" t="s">
        <v>132</v>
      </c>
      <c r="C40" s="199" t="s">
        <v>474</v>
      </c>
      <c r="D40" s="199" t="s">
        <v>474</v>
      </c>
      <c r="E40" s="199" t="s">
        <v>474</v>
      </c>
      <c r="F40" s="199" t="s">
        <v>474</v>
      </c>
      <c r="G40" s="199" t="s">
        <v>474</v>
      </c>
      <c r="H40" s="199" t="s">
        <v>474</v>
      </c>
      <c r="I40" s="199" t="s">
        <v>474</v>
      </c>
      <c r="J40" s="199" t="s">
        <v>474</v>
      </c>
      <c r="K40" s="199" t="s">
        <v>474</v>
      </c>
      <c r="L40" s="199" t="s">
        <v>474</v>
      </c>
      <c r="M40" s="199" t="s">
        <v>474</v>
      </c>
      <c r="N40" s="199" t="s">
        <v>474</v>
      </c>
      <c r="O40" s="199" t="s">
        <v>474</v>
      </c>
      <c r="P40" s="199" t="s">
        <v>474</v>
      </c>
      <c r="Q40" s="199" t="s">
        <v>474</v>
      </c>
      <c r="R40" s="199" t="s">
        <v>474</v>
      </c>
      <c r="S40" s="199" t="s">
        <v>474</v>
      </c>
      <c r="T40" s="199" t="s">
        <v>474</v>
      </c>
      <c r="U40" s="199" t="s">
        <v>474</v>
      </c>
      <c r="V40" s="199" t="s">
        <v>474</v>
      </c>
      <c r="W40" s="199" t="s">
        <v>474</v>
      </c>
      <c r="X40" s="199" t="s">
        <v>474</v>
      </c>
      <c r="Y40" s="199" t="s">
        <v>474</v>
      </c>
    </row>
    <row r="41" spans="1:25" ht="18.75" x14ac:dyDescent="0.25">
      <c r="A41" s="67" t="s">
        <v>145</v>
      </c>
      <c r="B41" s="66" t="s">
        <v>130</v>
      </c>
      <c r="C41" s="199" t="s">
        <v>474</v>
      </c>
      <c r="D41" s="199" t="s">
        <v>474</v>
      </c>
      <c r="E41" s="199" t="s">
        <v>474</v>
      </c>
      <c r="F41" s="199" t="s">
        <v>474</v>
      </c>
      <c r="G41" s="199" t="s">
        <v>474</v>
      </c>
      <c r="H41" s="199" t="s">
        <v>474</v>
      </c>
      <c r="I41" s="199" t="s">
        <v>474</v>
      </c>
      <c r="J41" s="199" t="s">
        <v>474</v>
      </c>
      <c r="K41" s="199" t="s">
        <v>474</v>
      </c>
      <c r="L41" s="199" t="s">
        <v>474</v>
      </c>
      <c r="M41" s="199" t="s">
        <v>474</v>
      </c>
      <c r="N41" s="199" t="s">
        <v>474</v>
      </c>
      <c r="O41" s="199" t="s">
        <v>474</v>
      </c>
      <c r="P41" s="199" t="s">
        <v>474</v>
      </c>
      <c r="Q41" s="199" t="s">
        <v>474</v>
      </c>
      <c r="R41" s="199" t="s">
        <v>474</v>
      </c>
      <c r="S41" s="199" t="s">
        <v>474</v>
      </c>
      <c r="T41" s="199" t="s">
        <v>474</v>
      </c>
      <c r="U41" s="199" t="s">
        <v>474</v>
      </c>
      <c r="V41" s="199" t="s">
        <v>474</v>
      </c>
      <c r="W41" s="199" t="s">
        <v>474</v>
      </c>
      <c r="X41" s="199" t="s">
        <v>474</v>
      </c>
      <c r="Y41" s="199" t="s">
        <v>474</v>
      </c>
    </row>
    <row r="42" spans="1:25" x14ac:dyDescent="0.25">
      <c r="A42" s="70" t="s">
        <v>60</v>
      </c>
      <c r="B42" s="69" t="s">
        <v>144</v>
      </c>
      <c r="C42" s="199" t="s">
        <v>474</v>
      </c>
      <c r="D42" s="199" t="s">
        <v>474</v>
      </c>
      <c r="E42" s="199" t="s">
        <v>474</v>
      </c>
      <c r="F42" s="199" t="s">
        <v>474</v>
      </c>
      <c r="G42" s="199" t="s">
        <v>474</v>
      </c>
      <c r="H42" s="199" t="s">
        <v>474</v>
      </c>
      <c r="I42" s="199" t="s">
        <v>474</v>
      </c>
      <c r="J42" s="199" t="s">
        <v>474</v>
      </c>
      <c r="K42" s="199" t="s">
        <v>474</v>
      </c>
      <c r="L42" s="199" t="s">
        <v>474</v>
      </c>
      <c r="M42" s="199" t="s">
        <v>474</v>
      </c>
      <c r="N42" s="199" t="s">
        <v>474</v>
      </c>
      <c r="O42" s="199" t="s">
        <v>474</v>
      </c>
      <c r="P42" s="199" t="s">
        <v>474</v>
      </c>
      <c r="Q42" s="199" t="s">
        <v>474</v>
      </c>
      <c r="R42" s="199" t="s">
        <v>474</v>
      </c>
      <c r="S42" s="199" t="s">
        <v>474</v>
      </c>
      <c r="T42" s="199" t="s">
        <v>474</v>
      </c>
      <c r="U42" s="199" t="s">
        <v>474</v>
      </c>
      <c r="V42" s="199" t="s">
        <v>474</v>
      </c>
      <c r="W42" s="199" t="s">
        <v>474</v>
      </c>
      <c r="X42" s="199" t="s">
        <v>474</v>
      </c>
      <c r="Y42" s="199" t="s">
        <v>474</v>
      </c>
    </row>
    <row r="43" spans="1:25" x14ac:dyDescent="0.25">
      <c r="A43" s="67" t="s">
        <v>143</v>
      </c>
      <c r="B43" s="46" t="s">
        <v>142</v>
      </c>
      <c r="C43" s="199" t="s">
        <v>474</v>
      </c>
      <c r="D43" s="199" t="s">
        <v>474</v>
      </c>
      <c r="E43" s="199" t="s">
        <v>474</v>
      </c>
      <c r="F43" s="199" t="s">
        <v>474</v>
      </c>
      <c r="G43" s="199" t="s">
        <v>474</v>
      </c>
      <c r="H43" s="199" t="s">
        <v>474</v>
      </c>
      <c r="I43" s="199" t="s">
        <v>474</v>
      </c>
      <c r="J43" s="199" t="s">
        <v>474</v>
      </c>
      <c r="K43" s="199" t="s">
        <v>474</v>
      </c>
      <c r="L43" s="199" t="s">
        <v>474</v>
      </c>
      <c r="M43" s="199" t="s">
        <v>474</v>
      </c>
      <c r="N43" s="199" t="s">
        <v>474</v>
      </c>
      <c r="O43" s="199" t="s">
        <v>474</v>
      </c>
      <c r="P43" s="199" t="s">
        <v>474</v>
      </c>
      <c r="Q43" s="199" t="s">
        <v>474</v>
      </c>
      <c r="R43" s="199" t="s">
        <v>474</v>
      </c>
      <c r="S43" s="199" t="s">
        <v>474</v>
      </c>
      <c r="T43" s="199" t="s">
        <v>474</v>
      </c>
      <c r="U43" s="199" t="s">
        <v>474</v>
      </c>
      <c r="V43" s="199" t="s">
        <v>474</v>
      </c>
      <c r="W43" s="199" t="s">
        <v>474</v>
      </c>
      <c r="X43" s="199" t="s">
        <v>474</v>
      </c>
      <c r="Y43" s="199" t="s">
        <v>474</v>
      </c>
    </row>
    <row r="44" spans="1:25" x14ac:dyDescent="0.25">
      <c r="A44" s="67" t="s">
        <v>141</v>
      </c>
      <c r="B44" s="46" t="s">
        <v>140</v>
      </c>
      <c r="C44" s="199" t="s">
        <v>474</v>
      </c>
      <c r="D44" s="199" t="s">
        <v>474</v>
      </c>
      <c r="E44" s="199" t="s">
        <v>474</v>
      </c>
      <c r="F44" s="199" t="s">
        <v>474</v>
      </c>
      <c r="G44" s="199" t="s">
        <v>474</v>
      </c>
      <c r="H44" s="199" t="s">
        <v>474</v>
      </c>
      <c r="I44" s="199" t="s">
        <v>474</v>
      </c>
      <c r="J44" s="199" t="s">
        <v>474</v>
      </c>
      <c r="K44" s="199" t="s">
        <v>474</v>
      </c>
      <c r="L44" s="199" t="s">
        <v>474</v>
      </c>
      <c r="M44" s="199" t="s">
        <v>474</v>
      </c>
      <c r="N44" s="199" t="s">
        <v>474</v>
      </c>
      <c r="O44" s="199" t="s">
        <v>474</v>
      </c>
      <c r="P44" s="199" t="s">
        <v>474</v>
      </c>
      <c r="Q44" s="199" t="s">
        <v>474</v>
      </c>
      <c r="R44" s="199" t="s">
        <v>474</v>
      </c>
      <c r="S44" s="199" t="s">
        <v>474</v>
      </c>
      <c r="T44" s="199" t="s">
        <v>474</v>
      </c>
      <c r="U44" s="199" t="s">
        <v>474</v>
      </c>
      <c r="V44" s="199" t="s">
        <v>474</v>
      </c>
      <c r="W44" s="199" t="s">
        <v>474</v>
      </c>
      <c r="X44" s="199" t="s">
        <v>474</v>
      </c>
      <c r="Y44" s="199" t="s">
        <v>474</v>
      </c>
    </row>
    <row r="45" spans="1:25" x14ac:dyDescent="0.25">
      <c r="A45" s="67" t="s">
        <v>139</v>
      </c>
      <c r="B45" s="46" t="s">
        <v>138</v>
      </c>
      <c r="C45" s="199" t="s">
        <v>474</v>
      </c>
      <c r="D45" s="199" t="s">
        <v>474</v>
      </c>
      <c r="E45" s="199" t="s">
        <v>474</v>
      </c>
      <c r="F45" s="199" t="s">
        <v>474</v>
      </c>
      <c r="G45" s="199" t="s">
        <v>474</v>
      </c>
      <c r="H45" s="199" t="s">
        <v>474</v>
      </c>
      <c r="I45" s="199" t="s">
        <v>474</v>
      </c>
      <c r="J45" s="199" t="s">
        <v>474</v>
      </c>
      <c r="K45" s="199" t="s">
        <v>474</v>
      </c>
      <c r="L45" s="199" t="s">
        <v>474</v>
      </c>
      <c r="M45" s="199" t="s">
        <v>474</v>
      </c>
      <c r="N45" s="199" t="s">
        <v>474</v>
      </c>
      <c r="O45" s="199" t="s">
        <v>474</v>
      </c>
      <c r="P45" s="199" t="s">
        <v>474</v>
      </c>
      <c r="Q45" s="199" t="s">
        <v>474</v>
      </c>
      <c r="R45" s="199" t="s">
        <v>474</v>
      </c>
      <c r="S45" s="199" t="s">
        <v>474</v>
      </c>
      <c r="T45" s="199" t="s">
        <v>474</v>
      </c>
      <c r="U45" s="199" t="s">
        <v>474</v>
      </c>
      <c r="V45" s="199" t="s">
        <v>474</v>
      </c>
      <c r="W45" s="199" t="s">
        <v>474</v>
      </c>
      <c r="X45" s="199" t="s">
        <v>474</v>
      </c>
      <c r="Y45" s="199" t="s">
        <v>474</v>
      </c>
    </row>
    <row r="46" spans="1:25" x14ac:dyDescent="0.25">
      <c r="A46" s="67" t="s">
        <v>137</v>
      </c>
      <c r="B46" s="46" t="s">
        <v>136</v>
      </c>
      <c r="C46" s="199" t="s">
        <v>474</v>
      </c>
      <c r="D46" s="199" t="s">
        <v>474</v>
      </c>
      <c r="E46" s="199" t="s">
        <v>474</v>
      </c>
      <c r="F46" s="199" t="s">
        <v>474</v>
      </c>
      <c r="G46" s="199" t="s">
        <v>474</v>
      </c>
      <c r="H46" s="199" t="s">
        <v>474</v>
      </c>
      <c r="I46" s="199" t="s">
        <v>474</v>
      </c>
      <c r="J46" s="199" t="s">
        <v>474</v>
      </c>
      <c r="K46" s="199" t="s">
        <v>474</v>
      </c>
      <c r="L46" s="199" t="s">
        <v>474</v>
      </c>
      <c r="M46" s="199" t="s">
        <v>474</v>
      </c>
      <c r="N46" s="199" t="s">
        <v>474</v>
      </c>
      <c r="O46" s="199" t="s">
        <v>474</v>
      </c>
      <c r="P46" s="199" t="s">
        <v>474</v>
      </c>
      <c r="Q46" s="199" t="s">
        <v>474</v>
      </c>
      <c r="R46" s="199" t="s">
        <v>474</v>
      </c>
      <c r="S46" s="199" t="s">
        <v>474</v>
      </c>
      <c r="T46" s="199" t="s">
        <v>474</v>
      </c>
      <c r="U46" s="199" t="s">
        <v>474</v>
      </c>
      <c r="V46" s="199" t="s">
        <v>474</v>
      </c>
      <c r="W46" s="199" t="s">
        <v>474</v>
      </c>
      <c r="X46" s="199" t="s">
        <v>474</v>
      </c>
      <c r="Y46" s="199" t="s">
        <v>474</v>
      </c>
    </row>
    <row r="47" spans="1:25" x14ac:dyDescent="0.25">
      <c r="A47" s="67" t="s">
        <v>135</v>
      </c>
      <c r="B47" s="46" t="s">
        <v>134</v>
      </c>
      <c r="C47" s="199" t="s">
        <v>474</v>
      </c>
      <c r="D47" s="199" t="s">
        <v>474</v>
      </c>
      <c r="E47" s="199" t="s">
        <v>474</v>
      </c>
      <c r="F47" s="199" t="s">
        <v>474</v>
      </c>
      <c r="G47" s="199" t="s">
        <v>474</v>
      </c>
      <c r="H47" s="199" t="s">
        <v>474</v>
      </c>
      <c r="I47" s="199" t="s">
        <v>474</v>
      </c>
      <c r="J47" s="199" t="s">
        <v>474</v>
      </c>
      <c r="K47" s="199" t="s">
        <v>474</v>
      </c>
      <c r="L47" s="199" t="s">
        <v>474</v>
      </c>
      <c r="M47" s="199" t="s">
        <v>474</v>
      </c>
      <c r="N47" s="199" t="s">
        <v>474</v>
      </c>
      <c r="O47" s="199" t="s">
        <v>474</v>
      </c>
      <c r="P47" s="199" t="s">
        <v>474</v>
      </c>
      <c r="Q47" s="199" t="s">
        <v>474</v>
      </c>
      <c r="R47" s="199" t="s">
        <v>474</v>
      </c>
      <c r="S47" s="199" t="s">
        <v>474</v>
      </c>
      <c r="T47" s="199" t="s">
        <v>474</v>
      </c>
      <c r="U47" s="199" t="s">
        <v>474</v>
      </c>
      <c r="V47" s="199" t="s">
        <v>474</v>
      </c>
      <c r="W47" s="199" t="s">
        <v>474</v>
      </c>
      <c r="X47" s="199" t="s">
        <v>474</v>
      </c>
      <c r="Y47" s="199" t="s">
        <v>474</v>
      </c>
    </row>
    <row r="48" spans="1:25" x14ac:dyDescent="0.25">
      <c r="A48" s="67" t="s">
        <v>133</v>
      </c>
      <c r="B48" s="46" t="s">
        <v>132</v>
      </c>
      <c r="C48" s="199" t="s">
        <v>474</v>
      </c>
      <c r="D48" s="199" t="s">
        <v>474</v>
      </c>
      <c r="E48" s="199" t="s">
        <v>474</v>
      </c>
      <c r="F48" s="199" t="s">
        <v>474</v>
      </c>
      <c r="G48" s="199" t="s">
        <v>474</v>
      </c>
      <c r="H48" s="199" t="s">
        <v>474</v>
      </c>
      <c r="I48" s="199" t="s">
        <v>474</v>
      </c>
      <c r="J48" s="199" t="s">
        <v>474</v>
      </c>
      <c r="K48" s="199" t="s">
        <v>474</v>
      </c>
      <c r="L48" s="199" t="s">
        <v>474</v>
      </c>
      <c r="M48" s="199" t="s">
        <v>474</v>
      </c>
      <c r="N48" s="199" t="s">
        <v>474</v>
      </c>
      <c r="O48" s="199" t="s">
        <v>474</v>
      </c>
      <c r="P48" s="199" t="s">
        <v>474</v>
      </c>
      <c r="Q48" s="199" t="s">
        <v>474</v>
      </c>
      <c r="R48" s="199" t="s">
        <v>474</v>
      </c>
      <c r="S48" s="199" t="s">
        <v>474</v>
      </c>
      <c r="T48" s="199" t="s">
        <v>474</v>
      </c>
      <c r="U48" s="199" t="s">
        <v>474</v>
      </c>
      <c r="V48" s="199" t="s">
        <v>474</v>
      </c>
      <c r="W48" s="199" t="s">
        <v>474</v>
      </c>
      <c r="X48" s="199" t="s">
        <v>474</v>
      </c>
      <c r="Y48" s="199" t="s">
        <v>474</v>
      </c>
    </row>
    <row r="49" spans="1:25" ht="18.75" x14ac:dyDescent="0.25">
      <c r="A49" s="67" t="s">
        <v>131</v>
      </c>
      <c r="B49" s="66" t="s">
        <v>130</v>
      </c>
      <c r="C49" s="199" t="s">
        <v>474</v>
      </c>
      <c r="D49" s="199" t="s">
        <v>474</v>
      </c>
      <c r="E49" s="199" t="s">
        <v>474</v>
      </c>
      <c r="F49" s="199" t="s">
        <v>474</v>
      </c>
      <c r="G49" s="199" t="s">
        <v>474</v>
      </c>
      <c r="H49" s="199" t="s">
        <v>474</v>
      </c>
      <c r="I49" s="199" t="s">
        <v>474</v>
      </c>
      <c r="J49" s="199" t="s">
        <v>474</v>
      </c>
      <c r="K49" s="199" t="s">
        <v>474</v>
      </c>
      <c r="L49" s="199" t="s">
        <v>474</v>
      </c>
      <c r="M49" s="199" t="s">
        <v>474</v>
      </c>
      <c r="N49" s="199" t="s">
        <v>474</v>
      </c>
      <c r="O49" s="199" t="s">
        <v>474</v>
      </c>
      <c r="P49" s="199" t="s">
        <v>474</v>
      </c>
      <c r="Q49" s="199" t="s">
        <v>474</v>
      </c>
      <c r="R49" s="199" t="s">
        <v>474</v>
      </c>
      <c r="S49" s="199" t="s">
        <v>474</v>
      </c>
      <c r="T49" s="199" t="s">
        <v>474</v>
      </c>
      <c r="U49" s="199" t="s">
        <v>474</v>
      </c>
      <c r="V49" s="199" t="s">
        <v>474</v>
      </c>
      <c r="W49" s="199" t="s">
        <v>474</v>
      </c>
      <c r="X49" s="199" t="s">
        <v>474</v>
      </c>
      <c r="Y49" s="199" t="s">
        <v>474</v>
      </c>
    </row>
    <row r="50" spans="1:25" x14ac:dyDescent="0.25">
      <c r="A50" s="70" t="s">
        <v>58</v>
      </c>
      <c r="B50" s="69" t="s">
        <v>129</v>
      </c>
      <c r="C50" s="199" t="s">
        <v>474</v>
      </c>
      <c r="D50" s="199" t="s">
        <v>474</v>
      </c>
      <c r="E50" s="199" t="s">
        <v>474</v>
      </c>
      <c r="F50" s="199" t="s">
        <v>474</v>
      </c>
      <c r="G50" s="199" t="s">
        <v>474</v>
      </c>
      <c r="H50" s="199" t="s">
        <v>474</v>
      </c>
      <c r="I50" s="199" t="s">
        <v>474</v>
      </c>
      <c r="J50" s="199" t="s">
        <v>474</v>
      </c>
      <c r="K50" s="199" t="s">
        <v>474</v>
      </c>
      <c r="L50" s="199" t="s">
        <v>474</v>
      </c>
      <c r="M50" s="199" t="s">
        <v>474</v>
      </c>
      <c r="N50" s="199" t="s">
        <v>474</v>
      </c>
      <c r="O50" s="199" t="s">
        <v>474</v>
      </c>
      <c r="P50" s="199" t="s">
        <v>474</v>
      </c>
      <c r="Q50" s="199" t="s">
        <v>474</v>
      </c>
      <c r="R50" s="199" t="s">
        <v>474</v>
      </c>
      <c r="S50" s="199" t="s">
        <v>474</v>
      </c>
      <c r="T50" s="199" t="s">
        <v>474</v>
      </c>
      <c r="U50" s="199" t="s">
        <v>474</v>
      </c>
      <c r="V50" s="199" t="s">
        <v>474</v>
      </c>
      <c r="W50" s="199" t="s">
        <v>474</v>
      </c>
      <c r="X50" s="199" t="s">
        <v>474</v>
      </c>
      <c r="Y50" s="199" t="s">
        <v>474</v>
      </c>
    </row>
    <row r="51" spans="1:25" x14ac:dyDescent="0.25">
      <c r="A51" s="67" t="s">
        <v>128</v>
      </c>
      <c r="B51" s="46" t="s">
        <v>127</v>
      </c>
      <c r="C51" s="197">
        <f>C29</f>
        <v>0.65034999999999998</v>
      </c>
      <c r="D51" s="197">
        <f>D29</f>
        <v>2.0629900000000001</v>
      </c>
      <c r="E51" s="197">
        <f>E29</f>
        <v>2.0629900000000001</v>
      </c>
      <c r="F51" s="197">
        <f>F29</f>
        <v>2.0629900000000001</v>
      </c>
      <c r="G51" s="197">
        <f>G29</f>
        <v>0</v>
      </c>
      <c r="H51" s="197">
        <f>H32</f>
        <v>0.65034999999999998</v>
      </c>
      <c r="I51" s="197">
        <f>I29</f>
        <v>0.65034999999999998</v>
      </c>
      <c r="J51" s="197">
        <v>0</v>
      </c>
      <c r="K51" s="197">
        <v>0</v>
      </c>
      <c r="L51" s="197">
        <f>L32</f>
        <v>0</v>
      </c>
      <c r="M51" s="197">
        <f>M29</f>
        <v>0</v>
      </c>
      <c r="N51" s="197">
        <f>N32</f>
        <v>1.15584</v>
      </c>
      <c r="O51" s="197">
        <f>O29+K29</f>
        <v>2.0629900000000001</v>
      </c>
      <c r="P51" s="197">
        <v>0</v>
      </c>
      <c r="Q51" s="197">
        <v>0</v>
      </c>
      <c r="R51" s="197">
        <v>0</v>
      </c>
      <c r="S51" s="197">
        <v>0</v>
      </c>
      <c r="T51" s="197">
        <v>0</v>
      </c>
      <c r="U51" s="197">
        <f>U32</f>
        <v>0</v>
      </c>
      <c r="V51" s="197">
        <f>V29</f>
        <v>0</v>
      </c>
      <c r="W51" s="197">
        <f>W29</f>
        <v>0</v>
      </c>
      <c r="X51" s="197">
        <f>X29</f>
        <v>0.65034999999999998</v>
      </c>
      <c r="Y51" s="197">
        <f>Y29</f>
        <v>2.0629900000000001</v>
      </c>
    </row>
    <row r="52" spans="1:25" x14ac:dyDescent="0.25">
      <c r="A52" s="67" t="s">
        <v>126</v>
      </c>
      <c r="B52" s="46" t="s">
        <v>120</v>
      </c>
      <c r="C52" s="199" t="s">
        <v>474</v>
      </c>
      <c r="D52" s="199" t="s">
        <v>474</v>
      </c>
      <c r="E52" s="199" t="s">
        <v>474</v>
      </c>
      <c r="F52" s="199" t="s">
        <v>474</v>
      </c>
      <c r="G52" s="199" t="s">
        <v>474</v>
      </c>
      <c r="H52" s="199" t="s">
        <v>474</v>
      </c>
      <c r="I52" s="199" t="s">
        <v>474</v>
      </c>
      <c r="J52" s="199" t="s">
        <v>474</v>
      </c>
      <c r="K52" s="199" t="s">
        <v>474</v>
      </c>
      <c r="L52" s="199" t="s">
        <v>474</v>
      </c>
      <c r="M52" s="199" t="s">
        <v>474</v>
      </c>
      <c r="N52" s="199" t="s">
        <v>474</v>
      </c>
      <c r="O52" s="199" t="s">
        <v>474</v>
      </c>
      <c r="P52" s="199" t="s">
        <v>474</v>
      </c>
      <c r="Q52" s="199" t="s">
        <v>474</v>
      </c>
      <c r="R52" s="199" t="s">
        <v>474</v>
      </c>
      <c r="S52" s="199" t="s">
        <v>474</v>
      </c>
      <c r="T52" s="199" t="s">
        <v>474</v>
      </c>
      <c r="U52" s="199" t="s">
        <v>474</v>
      </c>
      <c r="V52" s="199" t="s">
        <v>474</v>
      </c>
      <c r="W52" s="199" t="s">
        <v>474</v>
      </c>
      <c r="X52" s="199" t="s">
        <v>474</v>
      </c>
      <c r="Y52" s="199" t="s">
        <v>474</v>
      </c>
    </row>
    <row r="53" spans="1:25" x14ac:dyDescent="0.25">
      <c r="A53" s="67" t="s">
        <v>125</v>
      </c>
      <c r="B53" s="66" t="s">
        <v>119</v>
      </c>
      <c r="C53" s="199" t="s">
        <v>474</v>
      </c>
      <c r="D53" s="199" t="s">
        <v>474</v>
      </c>
      <c r="E53" s="199" t="s">
        <v>474</v>
      </c>
      <c r="F53" s="199" t="s">
        <v>474</v>
      </c>
      <c r="G53" s="199" t="s">
        <v>474</v>
      </c>
      <c r="H53" s="199" t="s">
        <v>474</v>
      </c>
      <c r="I53" s="199" t="s">
        <v>474</v>
      </c>
      <c r="J53" s="199" t="s">
        <v>474</v>
      </c>
      <c r="K53" s="199" t="s">
        <v>474</v>
      </c>
      <c r="L53" s="199" t="s">
        <v>474</v>
      </c>
      <c r="M53" s="199" t="s">
        <v>474</v>
      </c>
      <c r="N53" s="199" t="s">
        <v>474</v>
      </c>
      <c r="O53" s="199" t="s">
        <v>474</v>
      </c>
      <c r="P53" s="199" t="s">
        <v>474</v>
      </c>
      <c r="Q53" s="199" t="s">
        <v>474</v>
      </c>
      <c r="R53" s="199" t="s">
        <v>474</v>
      </c>
      <c r="S53" s="199" t="s">
        <v>474</v>
      </c>
      <c r="T53" s="199" t="s">
        <v>474</v>
      </c>
      <c r="U53" s="199" t="s">
        <v>474</v>
      </c>
      <c r="V53" s="199" t="s">
        <v>474</v>
      </c>
      <c r="W53" s="199" t="s">
        <v>474</v>
      </c>
      <c r="X53" s="199" t="s">
        <v>474</v>
      </c>
      <c r="Y53" s="199" t="s">
        <v>474</v>
      </c>
    </row>
    <row r="54" spans="1:25" x14ac:dyDescent="0.25">
      <c r="A54" s="67" t="s">
        <v>124</v>
      </c>
      <c r="B54" s="66" t="s">
        <v>118</v>
      </c>
      <c r="C54" s="199" t="s">
        <v>474</v>
      </c>
      <c r="D54" s="199" t="s">
        <v>474</v>
      </c>
      <c r="E54" s="199" t="s">
        <v>474</v>
      </c>
      <c r="F54" s="199" t="s">
        <v>474</v>
      </c>
      <c r="G54" s="199" t="s">
        <v>474</v>
      </c>
      <c r="H54" s="199" t="s">
        <v>474</v>
      </c>
      <c r="I54" s="199" t="s">
        <v>474</v>
      </c>
      <c r="J54" s="199" t="s">
        <v>474</v>
      </c>
      <c r="K54" s="199" t="s">
        <v>474</v>
      </c>
      <c r="L54" s="199" t="s">
        <v>474</v>
      </c>
      <c r="M54" s="199" t="s">
        <v>474</v>
      </c>
      <c r="N54" s="199" t="s">
        <v>474</v>
      </c>
      <c r="O54" s="199" t="s">
        <v>474</v>
      </c>
      <c r="P54" s="199" t="s">
        <v>474</v>
      </c>
      <c r="Q54" s="199" t="s">
        <v>474</v>
      </c>
      <c r="R54" s="199" t="s">
        <v>474</v>
      </c>
      <c r="S54" s="199" t="s">
        <v>474</v>
      </c>
      <c r="T54" s="199" t="s">
        <v>474</v>
      </c>
      <c r="U54" s="199" t="s">
        <v>474</v>
      </c>
      <c r="V54" s="199" t="s">
        <v>474</v>
      </c>
      <c r="W54" s="199" t="s">
        <v>474</v>
      </c>
      <c r="X54" s="199" t="s">
        <v>474</v>
      </c>
      <c r="Y54" s="199" t="s">
        <v>474</v>
      </c>
    </row>
    <row r="55" spans="1:25" x14ac:dyDescent="0.25">
      <c r="A55" s="67" t="s">
        <v>123</v>
      </c>
      <c r="B55" s="66" t="s">
        <v>117</v>
      </c>
      <c r="C55" s="199" t="s">
        <v>474</v>
      </c>
      <c r="D55" s="199" t="s">
        <v>474</v>
      </c>
      <c r="E55" s="199" t="s">
        <v>474</v>
      </c>
      <c r="F55" s="199" t="s">
        <v>474</v>
      </c>
      <c r="G55" s="199" t="s">
        <v>474</v>
      </c>
      <c r="H55" s="199" t="s">
        <v>474</v>
      </c>
      <c r="I55" s="199" t="s">
        <v>474</v>
      </c>
      <c r="J55" s="199" t="s">
        <v>474</v>
      </c>
      <c r="K55" s="199" t="s">
        <v>474</v>
      </c>
      <c r="L55" s="199" t="s">
        <v>474</v>
      </c>
      <c r="M55" s="199" t="s">
        <v>474</v>
      </c>
      <c r="N55" s="199" t="s">
        <v>474</v>
      </c>
      <c r="O55" s="199" t="s">
        <v>474</v>
      </c>
      <c r="P55" s="199" t="s">
        <v>474</v>
      </c>
      <c r="Q55" s="199" t="s">
        <v>474</v>
      </c>
      <c r="R55" s="199" t="s">
        <v>474</v>
      </c>
      <c r="S55" s="199" t="s">
        <v>474</v>
      </c>
      <c r="T55" s="199" t="s">
        <v>474</v>
      </c>
      <c r="U55" s="199" t="s">
        <v>474</v>
      </c>
      <c r="V55" s="199" t="s">
        <v>474</v>
      </c>
      <c r="W55" s="199" t="s">
        <v>474</v>
      </c>
      <c r="X55" s="199" t="s">
        <v>474</v>
      </c>
      <c r="Y55" s="199" t="s">
        <v>474</v>
      </c>
    </row>
    <row r="56" spans="1:25" ht="18.75" x14ac:dyDescent="0.25">
      <c r="A56" s="67" t="s">
        <v>122</v>
      </c>
      <c r="B56" s="66" t="s">
        <v>116</v>
      </c>
      <c r="C56" s="200">
        <v>1</v>
      </c>
      <c r="D56" s="200">
        <v>1</v>
      </c>
      <c r="E56" s="200">
        <v>1</v>
      </c>
      <c r="F56" s="200">
        <v>1</v>
      </c>
      <c r="G56" s="199">
        <v>0</v>
      </c>
      <c r="H56" s="199">
        <f>I56</f>
        <v>1</v>
      </c>
      <c r="I56" s="200">
        <v>1</v>
      </c>
      <c r="J56" s="199">
        <v>1</v>
      </c>
      <c r="K56" s="200">
        <v>0</v>
      </c>
      <c r="L56" s="199">
        <f>M56</f>
        <v>1</v>
      </c>
      <c r="M56" s="200">
        <v>1</v>
      </c>
      <c r="N56" s="199">
        <f>O56</f>
        <v>1</v>
      </c>
      <c r="O56" s="200">
        <v>1</v>
      </c>
      <c r="P56" s="199" t="s">
        <v>474</v>
      </c>
      <c r="Q56" s="199" t="s">
        <v>474</v>
      </c>
      <c r="R56" s="199" t="s">
        <v>474</v>
      </c>
      <c r="S56" s="199" t="s">
        <v>474</v>
      </c>
      <c r="T56" s="199" t="s">
        <v>474</v>
      </c>
      <c r="U56" s="199" t="s">
        <v>474</v>
      </c>
      <c r="V56" s="199" t="s">
        <v>474</v>
      </c>
      <c r="W56" s="199" t="s">
        <v>474</v>
      </c>
      <c r="X56" s="200">
        <v>1</v>
      </c>
      <c r="Y56" s="200">
        <v>1</v>
      </c>
    </row>
    <row r="57" spans="1:25" ht="31.5" x14ac:dyDescent="0.25">
      <c r="A57" s="70" t="s">
        <v>57</v>
      </c>
      <c r="B57" s="78" t="s">
        <v>216</v>
      </c>
      <c r="C57" s="199" t="s">
        <v>474</v>
      </c>
      <c r="D57" s="199" t="s">
        <v>474</v>
      </c>
      <c r="E57" s="199" t="s">
        <v>474</v>
      </c>
      <c r="F57" s="199" t="s">
        <v>474</v>
      </c>
      <c r="G57" s="199" t="s">
        <v>474</v>
      </c>
      <c r="H57" s="199" t="s">
        <v>474</v>
      </c>
      <c r="I57" s="199" t="s">
        <v>474</v>
      </c>
      <c r="J57" s="199" t="s">
        <v>474</v>
      </c>
      <c r="K57" s="199" t="s">
        <v>474</v>
      </c>
      <c r="L57" s="199" t="s">
        <v>474</v>
      </c>
      <c r="M57" s="199" t="s">
        <v>474</v>
      </c>
      <c r="N57" s="199" t="s">
        <v>474</v>
      </c>
      <c r="O57" s="199" t="s">
        <v>474</v>
      </c>
      <c r="P57" s="199" t="s">
        <v>474</v>
      </c>
      <c r="Q57" s="199" t="s">
        <v>474</v>
      </c>
      <c r="R57" s="199" t="s">
        <v>474</v>
      </c>
      <c r="S57" s="199" t="s">
        <v>474</v>
      </c>
      <c r="T57" s="199" t="s">
        <v>474</v>
      </c>
      <c r="U57" s="199" t="s">
        <v>474</v>
      </c>
      <c r="V57" s="199" t="s">
        <v>474</v>
      </c>
      <c r="W57" s="199" t="s">
        <v>474</v>
      </c>
      <c r="X57" s="199" t="s">
        <v>474</v>
      </c>
      <c r="Y57" s="199" t="s">
        <v>474</v>
      </c>
    </row>
    <row r="58" spans="1:25" x14ac:dyDescent="0.25">
      <c r="A58" s="70" t="s">
        <v>55</v>
      </c>
      <c r="B58" s="69" t="s">
        <v>121</v>
      </c>
      <c r="C58" s="199" t="s">
        <v>474</v>
      </c>
      <c r="D58" s="199" t="s">
        <v>474</v>
      </c>
      <c r="E58" s="199" t="s">
        <v>474</v>
      </c>
      <c r="F58" s="199" t="s">
        <v>474</v>
      </c>
      <c r="G58" s="199" t="s">
        <v>474</v>
      </c>
      <c r="H58" s="199" t="s">
        <v>474</v>
      </c>
      <c r="I58" s="199" t="s">
        <v>474</v>
      </c>
      <c r="J58" s="199" t="s">
        <v>474</v>
      </c>
      <c r="K58" s="199" t="s">
        <v>474</v>
      </c>
      <c r="L58" s="199" t="s">
        <v>474</v>
      </c>
      <c r="M58" s="199" t="s">
        <v>474</v>
      </c>
      <c r="N58" s="199" t="s">
        <v>474</v>
      </c>
      <c r="O58" s="199" t="s">
        <v>474</v>
      </c>
      <c r="P58" s="199" t="s">
        <v>474</v>
      </c>
      <c r="Q58" s="199" t="s">
        <v>474</v>
      </c>
      <c r="R58" s="199" t="s">
        <v>474</v>
      </c>
      <c r="S58" s="199" t="s">
        <v>474</v>
      </c>
      <c r="T58" s="199" t="s">
        <v>474</v>
      </c>
      <c r="U58" s="199" t="s">
        <v>474</v>
      </c>
      <c r="V58" s="199" t="s">
        <v>474</v>
      </c>
      <c r="W58" s="199" t="s">
        <v>474</v>
      </c>
      <c r="X58" s="199" t="s">
        <v>474</v>
      </c>
      <c r="Y58" s="199" t="s">
        <v>474</v>
      </c>
    </row>
    <row r="59" spans="1:25" x14ac:dyDescent="0.25">
      <c r="A59" s="67" t="s">
        <v>210</v>
      </c>
      <c r="B59" s="68" t="s">
        <v>142</v>
      </c>
      <c r="C59" s="199" t="s">
        <v>474</v>
      </c>
      <c r="D59" s="199" t="s">
        <v>474</v>
      </c>
      <c r="E59" s="199" t="s">
        <v>474</v>
      </c>
      <c r="F59" s="199" t="s">
        <v>474</v>
      </c>
      <c r="G59" s="199" t="s">
        <v>474</v>
      </c>
      <c r="H59" s="199" t="s">
        <v>474</v>
      </c>
      <c r="I59" s="199" t="s">
        <v>474</v>
      </c>
      <c r="J59" s="199" t="s">
        <v>474</v>
      </c>
      <c r="K59" s="199" t="s">
        <v>474</v>
      </c>
      <c r="L59" s="199" t="s">
        <v>474</v>
      </c>
      <c r="M59" s="199" t="s">
        <v>474</v>
      </c>
      <c r="N59" s="199" t="s">
        <v>474</v>
      </c>
      <c r="O59" s="199" t="s">
        <v>474</v>
      </c>
      <c r="P59" s="199" t="s">
        <v>474</v>
      </c>
      <c r="Q59" s="199" t="s">
        <v>474</v>
      </c>
      <c r="R59" s="199" t="s">
        <v>474</v>
      </c>
      <c r="S59" s="199" t="s">
        <v>474</v>
      </c>
      <c r="T59" s="199" t="s">
        <v>474</v>
      </c>
      <c r="U59" s="199" t="s">
        <v>474</v>
      </c>
      <c r="V59" s="199" t="s">
        <v>474</v>
      </c>
      <c r="W59" s="199" t="s">
        <v>474</v>
      </c>
      <c r="X59" s="199" t="s">
        <v>474</v>
      </c>
      <c r="Y59" s="199" t="s">
        <v>474</v>
      </c>
    </row>
    <row r="60" spans="1:25" x14ac:dyDescent="0.25">
      <c r="A60" s="67" t="s">
        <v>211</v>
      </c>
      <c r="B60" s="68" t="s">
        <v>140</v>
      </c>
      <c r="C60" s="199" t="s">
        <v>474</v>
      </c>
      <c r="D60" s="199" t="s">
        <v>474</v>
      </c>
      <c r="E60" s="199" t="s">
        <v>474</v>
      </c>
      <c r="F60" s="199" t="s">
        <v>474</v>
      </c>
      <c r="G60" s="199" t="s">
        <v>474</v>
      </c>
      <c r="H60" s="199" t="s">
        <v>474</v>
      </c>
      <c r="I60" s="199" t="s">
        <v>474</v>
      </c>
      <c r="J60" s="199" t="s">
        <v>474</v>
      </c>
      <c r="K60" s="199" t="s">
        <v>474</v>
      </c>
      <c r="L60" s="199" t="s">
        <v>474</v>
      </c>
      <c r="M60" s="199" t="s">
        <v>474</v>
      </c>
      <c r="N60" s="199" t="s">
        <v>474</v>
      </c>
      <c r="O60" s="199" t="s">
        <v>474</v>
      </c>
      <c r="P60" s="199" t="s">
        <v>474</v>
      </c>
      <c r="Q60" s="199" t="s">
        <v>474</v>
      </c>
      <c r="R60" s="199" t="s">
        <v>474</v>
      </c>
      <c r="S60" s="199" t="s">
        <v>474</v>
      </c>
      <c r="T60" s="199" t="s">
        <v>474</v>
      </c>
      <c r="U60" s="199" t="s">
        <v>474</v>
      </c>
      <c r="V60" s="199" t="s">
        <v>474</v>
      </c>
      <c r="W60" s="199" t="s">
        <v>474</v>
      </c>
      <c r="X60" s="199" t="s">
        <v>474</v>
      </c>
      <c r="Y60" s="199" t="s">
        <v>474</v>
      </c>
    </row>
    <row r="61" spans="1:25" x14ac:dyDescent="0.25">
      <c r="A61" s="67" t="s">
        <v>212</v>
      </c>
      <c r="B61" s="68" t="s">
        <v>138</v>
      </c>
      <c r="C61" s="199" t="s">
        <v>474</v>
      </c>
      <c r="D61" s="199" t="s">
        <v>474</v>
      </c>
      <c r="E61" s="199" t="s">
        <v>474</v>
      </c>
      <c r="F61" s="199" t="s">
        <v>474</v>
      </c>
      <c r="G61" s="199" t="s">
        <v>474</v>
      </c>
      <c r="H61" s="199" t="s">
        <v>474</v>
      </c>
      <c r="I61" s="199" t="s">
        <v>474</v>
      </c>
      <c r="J61" s="199" t="s">
        <v>474</v>
      </c>
      <c r="K61" s="199" t="s">
        <v>474</v>
      </c>
      <c r="L61" s="199" t="s">
        <v>474</v>
      </c>
      <c r="M61" s="199" t="s">
        <v>474</v>
      </c>
      <c r="N61" s="199" t="s">
        <v>474</v>
      </c>
      <c r="O61" s="199" t="s">
        <v>474</v>
      </c>
      <c r="P61" s="199" t="s">
        <v>474</v>
      </c>
      <c r="Q61" s="199" t="s">
        <v>474</v>
      </c>
      <c r="R61" s="199" t="s">
        <v>474</v>
      </c>
      <c r="S61" s="199" t="s">
        <v>474</v>
      </c>
      <c r="T61" s="199" t="s">
        <v>474</v>
      </c>
      <c r="U61" s="199" t="s">
        <v>474</v>
      </c>
      <c r="V61" s="199" t="s">
        <v>474</v>
      </c>
      <c r="W61" s="199" t="s">
        <v>474</v>
      </c>
      <c r="X61" s="199" t="s">
        <v>474</v>
      </c>
      <c r="Y61" s="199" t="s">
        <v>474</v>
      </c>
    </row>
    <row r="62" spans="1:25" x14ac:dyDescent="0.25">
      <c r="A62" s="67" t="s">
        <v>213</v>
      </c>
      <c r="B62" s="68" t="s">
        <v>215</v>
      </c>
      <c r="C62" s="198" t="s">
        <v>474</v>
      </c>
      <c r="D62" s="198" t="s">
        <v>474</v>
      </c>
      <c r="E62" s="198" t="s">
        <v>474</v>
      </c>
      <c r="F62" s="198" t="s">
        <v>474</v>
      </c>
      <c r="G62" s="198" t="s">
        <v>474</v>
      </c>
      <c r="H62" s="199" t="s">
        <v>474</v>
      </c>
      <c r="I62" s="198" t="s">
        <v>474</v>
      </c>
      <c r="J62" s="199" t="s">
        <v>474</v>
      </c>
      <c r="K62" s="198" t="s">
        <v>474</v>
      </c>
      <c r="L62" s="199" t="s">
        <v>474</v>
      </c>
      <c r="M62" s="198" t="s">
        <v>474</v>
      </c>
      <c r="N62" s="199" t="s">
        <v>474</v>
      </c>
      <c r="O62" s="198" t="s">
        <v>474</v>
      </c>
      <c r="P62" s="199" t="s">
        <v>474</v>
      </c>
      <c r="Q62" s="199" t="s">
        <v>474</v>
      </c>
      <c r="R62" s="199" t="s">
        <v>474</v>
      </c>
      <c r="S62" s="199" t="s">
        <v>474</v>
      </c>
      <c r="T62" s="199" t="s">
        <v>474</v>
      </c>
      <c r="U62" s="199" t="s">
        <v>474</v>
      </c>
      <c r="V62" s="198" t="s">
        <v>474</v>
      </c>
      <c r="W62" s="198" t="s">
        <v>474</v>
      </c>
      <c r="X62" s="198" t="s">
        <v>474</v>
      </c>
      <c r="Y62" s="198" t="s">
        <v>474</v>
      </c>
    </row>
    <row r="63" spans="1:25" ht="18.75" x14ac:dyDescent="0.25">
      <c r="A63" s="67" t="s">
        <v>214</v>
      </c>
      <c r="B63" s="66" t="s">
        <v>116</v>
      </c>
      <c r="C63" s="198" t="s">
        <v>474</v>
      </c>
      <c r="D63" s="198" t="s">
        <v>474</v>
      </c>
      <c r="E63" s="198" t="s">
        <v>474</v>
      </c>
      <c r="F63" s="198" t="s">
        <v>474</v>
      </c>
      <c r="G63" s="198" t="s">
        <v>474</v>
      </c>
      <c r="H63" s="199" t="s">
        <v>474</v>
      </c>
      <c r="I63" s="198" t="s">
        <v>474</v>
      </c>
      <c r="J63" s="199" t="s">
        <v>474</v>
      </c>
      <c r="K63" s="198" t="s">
        <v>474</v>
      </c>
      <c r="L63" s="199" t="s">
        <v>474</v>
      </c>
      <c r="M63" s="198" t="s">
        <v>474</v>
      </c>
      <c r="N63" s="199" t="s">
        <v>474</v>
      </c>
      <c r="O63" s="198" t="s">
        <v>474</v>
      </c>
      <c r="P63" s="199" t="s">
        <v>474</v>
      </c>
      <c r="Q63" s="199" t="s">
        <v>474</v>
      </c>
      <c r="R63" s="199" t="s">
        <v>474</v>
      </c>
      <c r="S63" s="199" t="s">
        <v>474</v>
      </c>
      <c r="T63" s="199" t="s">
        <v>474</v>
      </c>
      <c r="U63" s="199" t="s">
        <v>474</v>
      </c>
      <c r="V63" s="198" t="s">
        <v>474</v>
      </c>
      <c r="W63" s="198" t="s">
        <v>474</v>
      </c>
      <c r="X63" s="198" t="s">
        <v>474</v>
      </c>
      <c r="Y63" s="198" t="s">
        <v>474</v>
      </c>
    </row>
    <row r="64" spans="1:25" x14ac:dyDescent="0.25">
      <c r="A64" s="63"/>
      <c r="B64" s="64"/>
      <c r="C64" s="64"/>
      <c r="D64" s="183"/>
      <c r="E64" s="183"/>
      <c r="F64" s="183"/>
      <c r="G64" s="183"/>
      <c r="L64" s="64"/>
      <c r="M64" s="64"/>
      <c r="N64" s="64"/>
      <c r="O64" s="64"/>
      <c r="P64" s="63"/>
    </row>
    <row r="65" spans="1:24" ht="54" customHeight="1" x14ac:dyDescent="0.25">
      <c r="A65" s="59"/>
      <c r="B65" s="377"/>
      <c r="C65" s="377"/>
      <c r="D65" s="377"/>
      <c r="E65" s="377"/>
      <c r="F65" s="377"/>
      <c r="G65" s="377"/>
      <c r="H65" s="377"/>
      <c r="I65" s="377"/>
      <c r="J65" s="377"/>
      <c r="K65" s="377"/>
      <c r="L65" s="377"/>
      <c r="M65" s="241"/>
      <c r="N65" s="241"/>
      <c r="O65" s="194"/>
      <c r="P65" s="208"/>
      <c r="Q65" s="208"/>
      <c r="R65" s="208"/>
      <c r="S65" s="208"/>
      <c r="T65" s="208"/>
      <c r="U65" s="208"/>
      <c r="V65" s="208"/>
      <c r="W65" s="208"/>
      <c r="X65" s="208"/>
    </row>
    <row r="66" spans="1:24" x14ac:dyDescent="0.25">
      <c r="A66" s="59"/>
      <c r="B66" s="59"/>
    </row>
    <row r="67" spans="1:24" ht="50.25" customHeight="1" x14ac:dyDescent="0.25">
      <c r="A67" s="59"/>
      <c r="B67" s="378"/>
      <c r="C67" s="378"/>
      <c r="D67" s="378"/>
      <c r="E67" s="378"/>
      <c r="F67" s="378"/>
      <c r="G67" s="378"/>
      <c r="H67" s="378"/>
      <c r="I67" s="378"/>
      <c r="J67" s="378"/>
      <c r="K67" s="378"/>
      <c r="L67" s="378"/>
      <c r="M67" s="242"/>
      <c r="N67" s="242"/>
      <c r="O67" s="195"/>
    </row>
    <row r="68" spans="1:24" x14ac:dyDescent="0.25">
      <c r="A68" s="59"/>
      <c r="B68" s="59"/>
    </row>
    <row r="69" spans="1:24" ht="36.75" customHeight="1" x14ac:dyDescent="0.25">
      <c r="A69" s="59"/>
      <c r="B69" s="377"/>
      <c r="C69" s="377"/>
      <c r="D69" s="377"/>
      <c r="E69" s="377"/>
      <c r="F69" s="377"/>
      <c r="G69" s="377"/>
      <c r="H69" s="377"/>
      <c r="I69" s="377"/>
      <c r="J69" s="377"/>
      <c r="K69" s="377"/>
      <c r="L69" s="377"/>
      <c r="M69" s="241"/>
      <c r="N69" s="241"/>
      <c r="O69" s="194"/>
    </row>
    <row r="70" spans="1:24" x14ac:dyDescent="0.25">
      <c r="A70" s="59"/>
      <c r="B70" s="62"/>
      <c r="C70" s="62"/>
      <c r="D70" s="184"/>
      <c r="E70" s="184"/>
      <c r="F70" s="184"/>
      <c r="Q70" s="209"/>
    </row>
    <row r="71" spans="1:24" ht="51" customHeight="1" x14ac:dyDescent="0.25">
      <c r="A71" s="59"/>
      <c r="B71" s="377"/>
      <c r="C71" s="377"/>
      <c r="D71" s="377"/>
      <c r="E71" s="377"/>
      <c r="F71" s="377"/>
      <c r="G71" s="377"/>
      <c r="H71" s="377"/>
      <c r="I71" s="377"/>
      <c r="J71" s="377"/>
      <c r="K71" s="377"/>
      <c r="L71" s="377"/>
      <c r="M71" s="241"/>
      <c r="N71" s="241"/>
      <c r="O71" s="194"/>
      <c r="Q71" s="209"/>
    </row>
    <row r="72" spans="1:24" ht="32.25" customHeight="1" x14ac:dyDescent="0.25">
      <c r="A72" s="59"/>
      <c r="B72" s="378"/>
      <c r="C72" s="378"/>
      <c r="D72" s="378"/>
      <c r="E72" s="378"/>
      <c r="F72" s="378"/>
      <c r="G72" s="378"/>
      <c r="H72" s="378"/>
      <c r="I72" s="378"/>
      <c r="J72" s="378"/>
      <c r="K72" s="378"/>
      <c r="L72" s="378"/>
      <c r="M72" s="242"/>
      <c r="N72" s="242"/>
      <c r="O72" s="195"/>
    </row>
    <row r="73" spans="1:24" ht="51.75" customHeight="1" x14ac:dyDescent="0.25">
      <c r="A73" s="59"/>
      <c r="B73" s="377"/>
      <c r="C73" s="377"/>
      <c r="D73" s="377"/>
      <c r="E73" s="377"/>
      <c r="F73" s="377"/>
      <c r="G73" s="377"/>
      <c r="H73" s="377"/>
      <c r="I73" s="377"/>
      <c r="J73" s="377"/>
      <c r="K73" s="377"/>
      <c r="L73" s="377"/>
      <c r="M73" s="241"/>
      <c r="N73" s="241"/>
      <c r="O73" s="194"/>
    </row>
    <row r="74" spans="1:24" ht="21.75" customHeight="1" x14ac:dyDescent="0.25">
      <c r="A74" s="59"/>
      <c r="B74" s="375"/>
      <c r="C74" s="375"/>
      <c r="D74" s="375"/>
      <c r="E74" s="375"/>
      <c r="F74" s="375"/>
      <c r="G74" s="375"/>
      <c r="H74" s="375"/>
      <c r="I74" s="375"/>
      <c r="J74" s="375"/>
      <c r="K74" s="375"/>
      <c r="L74" s="375"/>
      <c r="M74" s="239"/>
      <c r="N74" s="239"/>
      <c r="O74" s="192"/>
      <c r="P74" s="60"/>
    </row>
    <row r="75" spans="1:24" ht="23.25" customHeight="1" x14ac:dyDescent="0.25">
      <c r="A75" s="59"/>
      <c r="B75" s="60"/>
      <c r="C75" s="60"/>
      <c r="D75" s="185"/>
      <c r="E75" s="185"/>
      <c r="F75" s="185"/>
    </row>
    <row r="76" spans="1:24" ht="18.75" customHeight="1" x14ac:dyDescent="0.25">
      <c r="A76" s="59"/>
      <c r="B76" s="376"/>
      <c r="C76" s="376"/>
      <c r="D76" s="376"/>
      <c r="E76" s="376"/>
      <c r="F76" s="376"/>
      <c r="G76" s="376"/>
      <c r="H76" s="376"/>
      <c r="I76" s="376"/>
      <c r="J76" s="376"/>
      <c r="K76" s="376"/>
      <c r="L76" s="376"/>
      <c r="M76" s="240"/>
      <c r="N76" s="240"/>
      <c r="O76" s="193"/>
    </row>
    <row r="77" spans="1:24" x14ac:dyDescent="0.25">
      <c r="A77" s="59"/>
      <c r="B77" s="59"/>
    </row>
    <row r="78" spans="1:24" x14ac:dyDescent="0.25">
      <c r="A78" s="59"/>
      <c r="B78" s="59"/>
    </row>
  </sheetData>
  <mergeCells count="34">
    <mergeCell ref="N20:O20"/>
    <mergeCell ref="H20:I20"/>
    <mergeCell ref="J20:K20"/>
    <mergeCell ref="B74:L74"/>
    <mergeCell ref="B76:L76"/>
    <mergeCell ref="B65:L65"/>
    <mergeCell ref="B67:L67"/>
    <mergeCell ref="B69:L69"/>
    <mergeCell ref="B71:L71"/>
    <mergeCell ref="B72:L72"/>
    <mergeCell ref="B73:L73"/>
    <mergeCell ref="L20:M20"/>
    <mergeCell ref="A4:Y4"/>
    <mergeCell ref="A12:Y12"/>
    <mergeCell ref="A9:Y9"/>
    <mergeCell ref="A11:Y11"/>
    <mergeCell ref="A8:Y8"/>
    <mergeCell ref="A6:Y6"/>
    <mergeCell ref="A14:Y14"/>
    <mergeCell ref="C19:D20"/>
    <mergeCell ref="A16:Y16"/>
    <mergeCell ref="A15:Y15"/>
    <mergeCell ref="A19:A21"/>
    <mergeCell ref="E19:F20"/>
    <mergeCell ref="A17:Y17"/>
    <mergeCell ref="X19:Y20"/>
    <mergeCell ref="P19:Q19"/>
    <mergeCell ref="G19:G21"/>
    <mergeCell ref="L19:O19"/>
    <mergeCell ref="B19:B21"/>
    <mergeCell ref="R19:S19"/>
    <mergeCell ref="T19:U19"/>
    <mergeCell ref="V19:W19"/>
    <mergeCell ref="H19:K19"/>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7" zoomScale="70" zoomScaleSheetLayoutView="70" workbookViewId="0">
      <selection activeCell="A26" sqref="A26:O26"/>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7" style="17" customWidth="1"/>
    <col min="48" max="48" width="6.5703125" style="17" customWidth="1"/>
    <col min="49" max="16384" width="9.140625" style="17"/>
  </cols>
  <sheetData>
    <row r="1" spans="1:48" hidden="1" x14ac:dyDescent="0.25">
      <c r="AT1" s="18"/>
      <c r="AU1" s="18"/>
      <c r="AV1" s="144" t="s">
        <v>67</v>
      </c>
    </row>
    <row r="2" spans="1:48" hidden="1" x14ac:dyDescent="0.25">
      <c r="AT2" s="18"/>
      <c r="AU2" s="18"/>
      <c r="AV2" s="145" t="s">
        <v>9</v>
      </c>
    </row>
    <row r="3" spans="1:48" hidden="1" x14ac:dyDescent="0.25">
      <c r="AT3" s="18"/>
      <c r="AU3" s="18"/>
      <c r="AV3" s="145" t="s">
        <v>66</v>
      </c>
    </row>
    <row r="4" spans="1:48" ht="18.75" x14ac:dyDescent="0.3">
      <c r="AV4" s="13"/>
    </row>
    <row r="5" spans="1:48" ht="18.75" customHeight="1" x14ac:dyDescent="0.25">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row>
    <row r="6" spans="1:48" ht="18.75" x14ac:dyDescent="0.3">
      <c r="AV6" s="13"/>
    </row>
    <row r="7" spans="1:48" ht="18.75" x14ac:dyDescent="0.25">
      <c r="A7" s="252" t="s">
        <v>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row>
    <row r="8" spans="1:48" ht="18.75" x14ac:dyDescent="0.25">
      <c r="A8" s="252"/>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row>
    <row r="9" spans="1:48" x14ac:dyDescent="0.25">
      <c r="A9" s="253" t="str">
        <f>'6.2. Паспорт фин осв ввод'!A8:Y8</f>
        <v>ООО ХК "СДС-Энерго"</v>
      </c>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row>
    <row r="10" spans="1:48" ht="15.75" x14ac:dyDescent="0.25">
      <c r="A10" s="249" t="s">
        <v>7</v>
      </c>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row>
    <row r="11" spans="1:48" ht="18.75" x14ac:dyDescent="0.25">
      <c r="A11" s="25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row>
    <row r="12" spans="1:48" x14ac:dyDescent="0.25">
      <c r="A12" s="253" t="str">
        <f>'6.2. Паспорт фин осв ввод'!A11:Y11</f>
        <v>O_1.6.7</v>
      </c>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row>
    <row r="13" spans="1:48" ht="15.75" x14ac:dyDescent="0.25">
      <c r="A13" s="249" t="s">
        <v>6</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row>
    <row r="14" spans="1:48" ht="18.75" x14ac:dyDescent="0.25">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row>
    <row r="15" spans="1:48" x14ac:dyDescent="0.25">
      <c r="A15" s="253" t="str">
        <f>'6.2. Паспорт фин осв ввод'!A14:Y14</f>
        <v>Модернизация корпоративной системы электронного документооборота DIRECTUM RX (ввод - 2025 г.)</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row>
    <row r="16" spans="1:48" ht="15.75" x14ac:dyDescent="0.25">
      <c r="A16" s="249" t="s">
        <v>5</v>
      </c>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row>
    <row r="17" spans="1:48" x14ac:dyDescent="0.25">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row>
    <row r="18" spans="1:48" s="20" customFormat="1" ht="23.25" customHeight="1" x14ac:dyDescent="0.25">
      <c r="A18" s="383" t="s">
        <v>446</v>
      </c>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row>
    <row r="19" spans="1:48" s="20" customFormat="1" ht="84" customHeight="1" x14ac:dyDescent="0.25">
      <c r="A19" s="384" t="s">
        <v>51</v>
      </c>
      <c r="B19" s="387" t="s">
        <v>23</v>
      </c>
      <c r="C19" s="384" t="s">
        <v>50</v>
      </c>
      <c r="D19" s="384" t="s">
        <v>49</v>
      </c>
      <c r="E19" s="390" t="s">
        <v>457</v>
      </c>
      <c r="F19" s="391"/>
      <c r="G19" s="391"/>
      <c r="H19" s="391"/>
      <c r="I19" s="391"/>
      <c r="J19" s="391"/>
      <c r="K19" s="391"/>
      <c r="L19" s="392"/>
      <c r="M19" s="384" t="s">
        <v>48</v>
      </c>
      <c r="N19" s="384" t="s">
        <v>47</v>
      </c>
      <c r="O19" s="384" t="s">
        <v>46</v>
      </c>
      <c r="P19" s="393" t="s">
        <v>224</v>
      </c>
      <c r="Q19" s="393" t="s">
        <v>45</v>
      </c>
      <c r="R19" s="393" t="s">
        <v>44</v>
      </c>
      <c r="S19" s="393" t="s">
        <v>43</v>
      </c>
      <c r="T19" s="393"/>
      <c r="U19" s="394" t="s">
        <v>42</v>
      </c>
      <c r="V19" s="394" t="s">
        <v>41</v>
      </c>
      <c r="W19" s="393" t="s">
        <v>40</v>
      </c>
      <c r="X19" s="393" t="s">
        <v>39</v>
      </c>
      <c r="Y19" s="393" t="s">
        <v>38</v>
      </c>
      <c r="Z19" s="407" t="s">
        <v>37</v>
      </c>
      <c r="AA19" s="393" t="s">
        <v>36</v>
      </c>
      <c r="AB19" s="393" t="s">
        <v>35</v>
      </c>
      <c r="AC19" s="393" t="s">
        <v>34</v>
      </c>
      <c r="AD19" s="393" t="s">
        <v>33</v>
      </c>
      <c r="AE19" s="393" t="s">
        <v>32</v>
      </c>
      <c r="AF19" s="393" t="s">
        <v>31</v>
      </c>
      <c r="AG19" s="393"/>
      <c r="AH19" s="393"/>
      <c r="AI19" s="393"/>
      <c r="AJ19" s="393"/>
      <c r="AK19" s="393"/>
      <c r="AL19" s="393" t="s">
        <v>30</v>
      </c>
      <c r="AM19" s="393"/>
      <c r="AN19" s="393"/>
      <c r="AO19" s="393"/>
      <c r="AP19" s="393" t="s">
        <v>29</v>
      </c>
      <c r="AQ19" s="393"/>
      <c r="AR19" s="393" t="s">
        <v>28</v>
      </c>
      <c r="AS19" s="393" t="s">
        <v>27</v>
      </c>
      <c r="AT19" s="393" t="s">
        <v>26</v>
      </c>
      <c r="AU19" s="393" t="s">
        <v>25</v>
      </c>
      <c r="AV19" s="397" t="s">
        <v>24</v>
      </c>
    </row>
    <row r="20" spans="1:48" s="20" customFormat="1" ht="64.5" customHeight="1" x14ac:dyDescent="0.25">
      <c r="A20" s="385"/>
      <c r="B20" s="388"/>
      <c r="C20" s="385"/>
      <c r="D20" s="385"/>
      <c r="E20" s="399" t="s">
        <v>22</v>
      </c>
      <c r="F20" s="401" t="s">
        <v>120</v>
      </c>
      <c r="G20" s="401" t="s">
        <v>119</v>
      </c>
      <c r="H20" s="401" t="s">
        <v>118</v>
      </c>
      <c r="I20" s="405" t="s">
        <v>372</v>
      </c>
      <c r="J20" s="405" t="s">
        <v>373</v>
      </c>
      <c r="K20" s="405" t="s">
        <v>374</v>
      </c>
      <c r="L20" s="401" t="s">
        <v>78</v>
      </c>
      <c r="M20" s="385"/>
      <c r="N20" s="385"/>
      <c r="O20" s="385"/>
      <c r="P20" s="393"/>
      <c r="Q20" s="393"/>
      <c r="R20" s="393"/>
      <c r="S20" s="403" t="s">
        <v>1</v>
      </c>
      <c r="T20" s="403" t="s">
        <v>10</v>
      </c>
      <c r="U20" s="394"/>
      <c r="V20" s="394"/>
      <c r="W20" s="393"/>
      <c r="X20" s="393"/>
      <c r="Y20" s="393"/>
      <c r="Z20" s="393"/>
      <c r="AA20" s="393"/>
      <c r="AB20" s="393"/>
      <c r="AC20" s="393"/>
      <c r="AD20" s="393"/>
      <c r="AE20" s="393"/>
      <c r="AF20" s="393" t="s">
        <v>21</v>
      </c>
      <c r="AG20" s="393"/>
      <c r="AH20" s="393" t="s">
        <v>20</v>
      </c>
      <c r="AI20" s="393"/>
      <c r="AJ20" s="384" t="s">
        <v>19</v>
      </c>
      <c r="AK20" s="384" t="s">
        <v>18</v>
      </c>
      <c r="AL20" s="384" t="s">
        <v>17</v>
      </c>
      <c r="AM20" s="384" t="s">
        <v>16</v>
      </c>
      <c r="AN20" s="384" t="s">
        <v>15</v>
      </c>
      <c r="AO20" s="384" t="s">
        <v>14</v>
      </c>
      <c r="AP20" s="384" t="s">
        <v>13</v>
      </c>
      <c r="AQ20" s="395" t="s">
        <v>10</v>
      </c>
      <c r="AR20" s="393"/>
      <c r="AS20" s="393"/>
      <c r="AT20" s="393"/>
      <c r="AU20" s="393"/>
      <c r="AV20" s="398"/>
    </row>
    <row r="21" spans="1:48" s="20" customFormat="1" ht="144" customHeight="1" x14ac:dyDescent="0.25">
      <c r="A21" s="386"/>
      <c r="B21" s="389"/>
      <c r="C21" s="386"/>
      <c r="D21" s="386"/>
      <c r="E21" s="400"/>
      <c r="F21" s="402"/>
      <c r="G21" s="402"/>
      <c r="H21" s="402"/>
      <c r="I21" s="406"/>
      <c r="J21" s="406"/>
      <c r="K21" s="406"/>
      <c r="L21" s="402"/>
      <c r="M21" s="386"/>
      <c r="N21" s="386"/>
      <c r="O21" s="386"/>
      <c r="P21" s="393"/>
      <c r="Q21" s="393"/>
      <c r="R21" s="393"/>
      <c r="S21" s="404"/>
      <c r="T21" s="404"/>
      <c r="U21" s="394"/>
      <c r="V21" s="394"/>
      <c r="W21" s="393"/>
      <c r="X21" s="393"/>
      <c r="Y21" s="393"/>
      <c r="Z21" s="393"/>
      <c r="AA21" s="393"/>
      <c r="AB21" s="393"/>
      <c r="AC21" s="393"/>
      <c r="AD21" s="393"/>
      <c r="AE21" s="393"/>
      <c r="AF21" s="122" t="s">
        <v>12</v>
      </c>
      <c r="AG21" s="122" t="s">
        <v>11</v>
      </c>
      <c r="AH21" s="123" t="s">
        <v>1</v>
      </c>
      <c r="AI21" s="123" t="s">
        <v>10</v>
      </c>
      <c r="AJ21" s="386"/>
      <c r="AK21" s="386"/>
      <c r="AL21" s="386"/>
      <c r="AM21" s="386"/>
      <c r="AN21" s="386"/>
      <c r="AO21" s="386"/>
      <c r="AP21" s="386"/>
      <c r="AQ21" s="396"/>
      <c r="AR21" s="393"/>
      <c r="AS21" s="393"/>
      <c r="AT21" s="393"/>
      <c r="AU21" s="393"/>
      <c r="AV21" s="398"/>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63.75" x14ac:dyDescent="0.2">
      <c r="A23" s="187">
        <v>1</v>
      </c>
      <c r="B23" s="382" t="s">
        <v>475</v>
      </c>
      <c r="C23" s="382" t="s">
        <v>476</v>
      </c>
      <c r="D23" s="380">
        <v>2025</v>
      </c>
      <c r="E23" s="380">
        <v>1</v>
      </c>
      <c r="F23" s="380" t="s">
        <v>474</v>
      </c>
      <c r="G23" s="380" t="s">
        <v>474</v>
      </c>
      <c r="H23" s="380" t="s">
        <v>474</v>
      </c>
      <c r="I23" s="381" t="s">
        <v>474</v>
      </c>
      <c r="J23" s="380" t="s">
        <v>474</v>
      </c>
      <c r="K23" s="380" t="s">
        <v>474</v>
      </c>
      <c r="L23" s="380" t="s">
        <v>474</v>
      </c>
      <c r="M23" s="243" t="s">
        <v>512</v>
      </c>
      <c r="N23" s="188" t="s">
        <v>512</v>
      </c>
      <c r="O23" s="188" t="s">
        <v>463</v>
      </c>
      <c r="P23" s="189">
        <v>690.25</v>
      </c>
      <c r="Q23" s="213" t="s">
        <v>490</v>
      </c>
      <c r="R23" s="233">
        <v>690.25</v>
      </c>
      <c r="S23" s="213" t="s">
        <v>489</v>
      </c>
      <c r="T23" s="213" t="s">
        <v>489</v>
      </c>
      <c r="U23" s="213" t="s">
        <v>474</v>
      </c>
      <c r="V23" s="213" t="s">
        <v>474</v>
      </c>
      <c r="W23" s="213" t="s">
        <v>474</v>
      </c>
      <c r="X23" s="213" t="s">
        <v>474</v>
      </c>
      <c r="Y23" s="213" t="s">
        <v>474</v>
      </c>
      <c r="Z23" s="213" t="s">
        <v>474</v>
      </c>
      <c r="AA23" s="213" t="s">
        <v>474</v>
      </c>
      <c r="AB23" s="217">
        <v>690.25</v>
      </c>
      <c r="AC23" s="213" t="s">
        <v>516</v>
      </c>
      <c r="AD23" s="217">
        <v>690.25</v>
      </c>
      <c r="AE23" s="213" t="s">
        <v>474</v>
      </c>
      <c r="AF23" s="213" t="s">
        <v>474</v>
      </c>
      <c r="AG23" s="213" t="s">
        <v>474</v>
      </c>
      <c r="AH23" s="213" t="s">
        <v>474</v>
      </c>
      <c r="AI23" s="213" t="s">
        <v>474</v>
      </c>
      <c r="AJ23" s="213" t="s">
        <v>474</v>
      </c>
      <c r="AK23" s="213" t="s">
        <v>474</v>
      </c>
      <c r="AL23" s="213" t="s">
        <v>515</v>
      </c>
      <c r="AM23" s="213" t="s">
        <v>463</v>
      </c>
      <c r="AN23" s="213" t="s">
        <v>519</v>
      </c>
      <c r="AO23" s="213" t="s">
        <v>518</v>
      </c>
      <c r="AP23" s="213" t="s">
        <v>519</v>
      </c>
      <c r="AQ23" s="213" t="s">
        <v>519</v>
      </c>
      <c r="AR23" s="213" t="s">
        <v>519</v>
      </c>
      <c r="AS23" s="213" t="s">
        <v>519</v>
      </c>
      <c r="AT23" s="213" t="s">
        <v>520</v>
      </c>
      <c r="AU23" s="213" t="s">
        <v>474</v>
      </c>
      <c r="AV23" s="213" t="s">
        <v>474</v>
      </c>
    </row>
    <row r="24" spans="1:48" s="18" customFormat="1" ht="63.75" x14ac:dyDescent="0.2">
      <c r="A24" s="187">
        <v>2</v>
      </c>
      <c r="B24" s="382"/>
      <c r="C24" s="382"/>
      <c r="D24" s="380"/>
      <c r="E24" s="380"/>
      <c r="F24" s="380"/>
      <c r="G24" s="380"/>
      <c r="H24" s="380"/>
      <c r="I24" s="381"/>
      <c r="J24" s="380"/>
      <c r="K24" s="380"/>
      <c r="L24" s="380"/>
      <c r="M24" s="243" t="s">
        <v>513</v>
      </c>
      <c r="N24" s="188" t="s">
        <v>513</v>
      </c>
      <c r="O24" s="188" t="s">
        <v>463</v>
      </c>
      <c r="P24" s="189">
        <v>216.9</v>
      </c>
      <c r="Q24" s="213" t="s">
        <v>490</v>
      </c>
      <c r="R24" s="234">
        <v>216.9</v>
      </c>
      <c r="S24" s="213" t="s">
        <v>489</v>
      </c>
      <c r="T24" s="213" t="s">
        <v>489</v>
      </c>
      <c r="U24" s="213" t="s">
        <v>474</v>
      </c>
      <c r="V24" s="213" t="s">
        <v>474</v>
      </c>
      <c r="W24" s="213" t="s">
        <v>474</v>
      </c>
      <c r="X24" s="213" t="s">
        <v>474</v>
      </c>
      <c r="Y24" s="213" t="s">
        <v>474</v>
      </c>
      <c r="Z24" s="213" t="s">
        <v>474</v>
      </c>
      <c r="AA24" s="213" t="s">
        <v>474</v>
      </c>
      <c r="AB24" s="189">
        <v>216.9</v>
      </c>
      <c r="AC24" s="213" t="s">
        <v>516</v>
      </c>
      <c r="AD24" s="189">
        <v>216.9</v>
      </c>
      <c r="AE24" s="213" t="s">
        <v>474</v>
      </c>
      <c r="AF24" s="213" t="s">
        <v>474</v>
      </c>
      <c r="AG24" s="213" t="s">
        <v>474</v>
      </c>
      <c r="AH24" s="213" t="s">
        <v>474</v>
      </c>
      <c r="AI24" s="213" t="s">
        <v>474</v>
      </c>
      <c r="AJ24" s="213" t="s">
        <v>474</v>
      </c>
      <c r="AK24" s="213" t="s">
        <v>474</v>
      </c>
      <c r="AL24" s="213" t="s">
        <v>514</v>
      </c>
      <c r="AM24" s="213" t="s">
        <v>463</v>
      </c>
      <c r="AN24" s="213" t="s">
        <v>519</v>
      </c>
      <c r="AO24" s="213" t="s">
        <v>517</v>
      </c>
      <c r="AP24" s="213" t="s">
        <v>519</v>
      </c>
      <c r="AQ24" s="213" t="s">
        <v>519</v>
      </c>
      <c r="AR24" s="213" t="s">
        <v>519</v>
      </c>
      <c r="AS24" s="213" t="s">
        <v>519</v>
      </c>
      <c r="AT24" s="213" t="s">
        <v>521</v>
      </c>
      <c r="AU24" s="213" t="s">
        <v>474</v>
      </c>
      <c r="AV24" s="213" t="s">
        <v>474</v>
      </c>
    </row>
    <row r="25" spans="1:48" s="18" customFormat="1" ht="63.75" x14ac:dyDescent="0.2">
      <c r="A25" s="187">
        <v>3</v>
      </c>
      <c r="B25" s="382"/>
      <c r="C25" s="382"/>
      <c r="D25" s="380"/>
      <c r="E25" s="380"/>
      <c r="F25" s="380"/>
      <c r="G25" s="380"/>
      <c r="H25" s="380"/>
      <c r="I25" s="381"/>
      <c r="J25" s="380"/>
      <c r="K25" s="380"/>
      <c r="L25" s="380"/>
      <c r="M25" s="188" t="s">
        <v>533</v>
      </c>
      <c r="N25" s="188" t="s">
        <v>533</v>
      </c>
      <c r="O25" s="188" t="s">
        <v>463</v>
      </c>
      <c r="P25" s="189">
        <v>1156</v>
      </c>
      <c r="Q25" s="213" t="s">
        <v>490</v>
      </c>
      <c r="R25" s="234">
        <v>1156</v>
      </c>
      <c r="S25" s="213" t="s">
        <v>489</v>
      </c>
      <c r="T25" s="213" t="s">
        <v>474</v>
      </c>
      <c r="U25" s="213" t="s">
        <v>474</v>
      </c>
      <c r="V25" s="213" t="s">
        <v>474</v>
      </c>
      <c r="W25" s="213" t="s">
        <v>474</v>
      </c>
      <c r="X25" s="213" t="s">
        <v>474</v>
      </c>
      <c r="Y25" s="213" t="s">
        <v>474</v>
      </c>
      <c r="Z25" s="213" t="s">
        <v>474</v>
      </c>
      <c r="AA25" s="213" t="s">
        <v>474</v>
      </c>
      <c r="AB25" s="213" t="s">
        <v>474</v>
      </c>
      <c r="AC25" s="213" t="s">
        <v>474</v>
      </c>
      <c r="AD25" s="213" t="s">
        <v>474</v>
      </c>
      <c r="AE25" s="213" t="s">
        <v>474</v>
      </c>
      <c r="AF25" s="213" t="s">
        <v>474</v>
      </c>
      <c r="AG25" s="213" t="s">
        <v>474</v>
      </c>
      <c r="AH25" s="213" t="s">
        <v>474</v>
      </c>
      <c r="AI25" s="213" t="s">
        <v>474</v>
      </c>
      <c r="AJ25" s="213" t="s">
        <v>474</v>
      </c>
      <c r="AK25" s="213" t="s">
        <v>474</v>
      </c>
      <c r="AL25" s="213" t="s">
        <v>474</v>
      </c>
      <c r="AM25" s="213" t="s">
        <v>474</v>
      </c>
      <c r="AN25" s="213" t="s">
        <v>474</v>
      </c>
      <c r="AO25" s="213" t="s">
        <v>474</v>
      </c>
      <c r="AP25" s="213" t="s">
        <v>474</v>
      </c>
      <c r="AQ25" s="213" t="s">
        <v>474</v>
      </c>
      <c r="AR25" s="213" t="s">
        <v>474</v>
      </c>
      <c r="AS25" s="213" t="s">
        <v>474</v>
      </c>
      <c r="AT25" s="213" t="s">
        <v>474</v>
      </c>
      <c r="AU25" s="213" t="s">
        <v>474</v>
      </c>
      <c r="AV25" s="213" t="s">
        <v>474</v>
      </c>
    </row>
    <row r="26" spans="1:48" x14ac:dyDescent="0.25">
      <c r="A26" s="379" t="s">
        <v>522</v>
      </c>
      <c r="B26" s="379"/>
      <c r="C26" s="379"/>
      <c r="D26" s="379"/>
      <c r="E26" s="379"/>
      <c r="F26" s="379"/>
      <c r="G26" s="379"/>
      <c r="H26" s="379"/>
      <c r="I26" s="379"/>
      <c r="J26" s="379"/>
      <c r="K26" s="379"/>
      <c r="L26" s="379"/>
      <c r="M26" s="379"/>
      <c r="N26" s="379"/>
      <c r="O26" s="379"/>
      <c r="P26" s="235">
        <f>SUM(P23:P25)</f>
        <v>2063.15</v>
      </c>
      <c r="Q26" s="236"/>
      <c r="R26" s="235">
        <f>SUM(R23:R25)</f>
        <v>2063.15</v>
      </c>
      <c r="S26" s="236"/>
      <c r="T26" s="236"/>
      <c r="U26" s="236"/>
      <c r="V26" s="236"/>
      <c r="W26" s="236"/>
      <c r="X26" s="236"/>
      <c r="Y26" s="236"/>
      <c r="Z26" s="236"/>
      <c r="AA26" s="236"/>
      <c r="AB26" s="235">
        <f>SUM(AB23:AB24)</f>
        <v>907.15</v>
      </c>
      <c r="AC26" s="236"/>
      <c r="AD26" s="235">
        <f>SUM(AD23:AD24)</f>
        <v>907.15</v>
      </c>
      <c r="AE26" s="236"/>
      <c r="AF26" s="236"/>
      <c r="AG26" s="236"/>
      <c r="AH26" s="236"/>
      <c r="AI26" s="236"/>
      <c r="AJ26" s="236"/>
      <c r="AK26" s="236"/>
      <c r="AL26" s="236"/>
      <c r="AM26" s="236"/>
      <c r="AN26" s="236"/>
      <c r="AO26" s="236"/>
      <c r="AP26" s="236"/>
      <c r="AQ26" s="236"/>
      <c r="AR26" s="236"/>
      <c r="AS26" s="236"/>
      <c r="AT26" s="236"/>
      <c r="AU26" s="236"/>
      <c r="AV26" s="236"/>
    </row>
  </sheetData>
  <mergeCells count="76">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 ref="A26:O26"/>
    <mergeCell ref="L23:L25"/>
    <mergeCell ref="K23:K25"/>
    <mergeCell ref="J23:J25"/>
    <mergeCell ref="I23:I25"/>
    <mergeCell ref="C23:C25"/>
    <mergeCell ref="B23:B25"/>
    <mergeCell ref="H23:H25"/>
    <mergeCell ref="G23:G25"/>
    <mergeCell ref="F23:F25"/>
    <mergeCell ref="E23:E25"/>
    <mergeCell ref="D23:D25"/>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4" zoomScaleNormal="90" zoomScaleSheetLayoutView="100" workbookViewId="0">
      <selection activeCell="A12" sqref="A12:B12"/>
    </sheetView>
  </sheetViews>
  <sheetFormatPr defaultRowHeight="15.75" x14ac:dyDescent="0.25"/>
  <cols>
    <col min="1" max="1" width="66.140625" style="114" customWidth="1"/>
    <col min="2" max="2" width="72.28515625" style="114" customWidth="1"/>
    <col min="3" max="256" width="9.140625" style="115"/>
    <col min="257" max="258" width="66.140625" style="115" customWidth="1"/>
    <col min="259" max="512" width="9.140625" style="115"/>
    <col min="513" max="514" width="66.140625" style="115" customWidth="1"/>
    <col min="515" max="768" width="9.140625" style="115"/>
    <col min="769" max="770" width="66.140625" style="115" customWidth="1"/>
    <col min="771" max="1024" width="9.140625" style="115"/>
    <col min="1025" max="1026" width="66.140625" style="115" customWidth="1"/>
    <col min="1027" max="1280" width="9.140625" style="115"/>
    <col min="1281" max="1282" width="66.140625" style="115" customWidth="1"/>
    <col min="1283" max="1536" width="9.140625" style="115"/>
    <col min="1537" max="1538" width="66.140625" style="115" customWidth="1"/>
    <col min="1539" max="1792" width="9.140625" style="115"/>
    <col min="1793" max="1794" width="66.140625" style="115" customWidth="1"/>
    <col min="1795" max="2048" width="9.140625" style="115"/>
    <col min="2049" max="2050" width="66.140625" style="115" customWidth="1"/>
    <col min="2051" max="2304" width="9.140625" style="115"/>
    <col min="2305" max="2306" width="66.140625" style="115" customWidth="1"/>
    <col min="2307" max="2560" width="9.140625" style="115"/>
    <col min="2561" max="2562" width="66.140625" style="115" customWidth="1"/>
    <col min="2563" max="2816" width="9.140625" style="115"/>
    <col min="2817" max="2818" width="66.140625" style="115" customWidth="1"/>
    <col min="2819" max="3072" width="9.140625" style="115"/>
    <col min="3073" max="3074" width="66.140625" style="115" customWidth="1"/>
    <col min="3075" max="3328" width="9.140625" style="115"/>
    <col min="3329" max="3330" width="66.140625" style="115" customWidth="1"/>
    <col min="3331" max="3584" width="9.140625" style="115"/>
    <col min="3585" max="3586" width="66.140625" style="115" customWidth="1"/>
    <col min="3587" max="3840" width="9.140625" style="115"/>
    <col min="3841" max="3842" width="66.140625" style="115" customWidth="1"/>
    <col min="3843" max="4096" width="9.140625" style="115"/>
    <col min="4097" max="4098" width="66.140625" style="115" customWidth="1"/>
    <col min="4099" max="4352" width="9.140625" style="115"/>
    <col min="4353" max="4354" width="66.140625" style="115" customWidth="1"/>
    <col min="4355" max="4608" width="9.140625" style="115"/>
    <col min="4609" max="4610" width="66.140625" style="115" customWidth="1"/>
    <col min="4611" max="4864" width="9.140625" style="115"/>
    <col min="4865" max="4866" width="66.140625" style="115" customWidth="1"/>
    <col min="4867" max="5120" width="9.140625" style="115"/>
    <col min="5121" max="5122" width="66.140625" style="115" customWidth="1"/>
    <col min="5123" max="5376" width="9.140625" style="115"/>
    <col min="5377" max="5378" width="66.140625" style="115" customWidth="1"/>
    <col min="5379" max="5632" width="9.140625" style="115"/>
    <col min="5633" max="5634" width="66.140625" style="115" customWidth="1"/>
    <col min="5635" max="5888" width="9.140625" style="115"/>
    <col min="5889" max="5890" width="66.140625" style="115" customWidth="1"/>
    <col min="5891" max="6144" width="9.140625" style="115"/>
    <col min="6145" max="6146" width="66.140625" style="115" customWidth="1"/>
    <col min="6147" max="6400" width="9.140625" style="115"/>
    <col min="6401" max="6402" width="66.140625" style="115" customWidth="1"/>
    <col min="6403" max="6656" width="9.140625" style="115"/>
    <col min="6657" max="6658" width="66.140625" style="115" customWidth="1"/>
    <col min="6659" max="6912" width="9.140625" style="115"/>
    <col min="6913" max="6914" width="66.140625" style="115" customWidth="1"/>
    <col min="6915" max="7168" width="9.140625" style="115"/>
    <col min="7169" max="7170" width="66.140625" style="115" customWidth="1"/>
    <col min="7171" max="7424" width="9.140625" style="115"/>
    <col min="7425" max="7426" width="66.140625" style="115" customWidth="1"/>
    <col min="7427" max="7680" width="9.140625" style="115"/>
    <col min="7681" max="7682" width="66.140625" style="115" customWidth="1"/>
    <col min="7683" max="7936" width="9.140625" style="115"/>
    <col min="7937" max="7938" width="66.140625" style="115" customWidth="1"/>
    <col min="7939" max="8192" width="9.140625" style="115"/>
    <col min="8193" max="8194" width="66.140625" style="115" customWidth="1"/>
    <col min="8195" max="8448" width="9.140625" style="115"/>
    <col min="8449" max="8450" width="66.140625" style="115" customWidth="1"/>
    <col min="8451" max="8704" width="9.140625" style="115"/>
    <col min="8705" max="8706" width="66.140625" style="115" customWidth="1"/>
    <col min="8707" max="8960" width="9.140625" style="115"/>
    <col min="8961" max="8962" width="66.140625" style="115" customWidth="1"/>
    <col min="8963" max="9216" width="9.140625" style="115"/>
    <col min="9217" max="9218" width="66.140625" style="115" customWidth="1"/>
    <col min="9219" max="9472" width="9.140625" style="115"/>
    <col min="9473" max="9474" width="66.140625" style="115" customWidth="1"/>
    <col min="9475" max="9728" width="9.140625" style="115"/>
    <col min="9729" max="9730" width="66.140625" style="115" customWidth="1"/>
    <col min="9731" max="9984" width="9.140625" style="115"/>
    <col min="9985" max="9986" width="66.140625" style="115" customWidth="1"/>
    <col min="9987" max="10240" width="9.140625" style="115"/>
    <col min="10241" max="10242" width="66.140625" style="115" customWidth="1"/>
    <col min="10243" max="10496" width="9.140625" style="115"/>
    <col min="10497" max="10498" width="66.140625" style="115" customWidth="1"/>
    <col min="10499" max="10752" width="9.140625" style="115"/>
    <col min="10753" max="10754" width="66.140625" style="115" customWidth="1"/>
    <col min="10755" max="11008" width="9.140625" style="115"/>
    <col min="11009" max="11010" width="66.140625" style="115" customWidth="1"/>
    <col min="11011" max="11264" width="9.140625" style="115"/>
    <col min="11265" max="11266" width="66.140625" style="115" customWidth="1"/>
    <col min="11267" max="11520" width="9.140625" style="115"/>
    <col min="11521" max="11522" width="66.140625" style="115" customWidth="1"/>
    <col min="11523" max="11776" width="9.140625" style="115"/>
    <col min="11777" max="11778" width="66.140625" style="115" customWidth="1"/>
    <col min="11779" max="12032" width="9.140625" style="115"/>
    <col min="12033" max="12034" width="66.140625" style="115" customWidth="1"/>
    <col min="12035" max="12288" width="9.140625" style="115"/>
    <col min="12289" max="12290" width="66.140625" style="115" customWidth="1"/>
    <col min="12291" max="12544" width="9.140625" style="115"/>
    <col min="12545" max="12546" width="66.140625" style="115" customWidth="1"/>
    <col min="12547" max="12800" width="9.140625" style="115"/>
    <col min="12801" max="12802" width="66.140625" style="115" customWidth="1"/>
    <col min="12803" max="13056" width="9.140625" style="115"/>
    <col min="13057" max="13058" width="66.140625" style="115" customWidth="1"/>
    <col min="13059" max="13312" width="9.140625" style="115"/>
    <col min="13313" max="13314" width="66.140625" style="115" customWidth="1"/>
    <col min="13315" max="13568" width="9.140625" style="115"/>
    <col min="13569" max="13570" width="66.140625" style="115" customWidth="1"/>
    <col min="13571" max="13824" width="9.140625" style="115"/>
    <col min="13825" max="13826" width="66.140625" style="115" customWidth="1"/>
    <col min="13827" max="14080" width="9.140625" style="115"/>
    <col min="14081" max="14082" width="66.140625" style="115" customWidth="1"/>
    <col min="14083" max="14336" width="9.140625" style="115"/>
    <col min="14337" max="14338" width="66.140625" style="115" customWidth="1"/>
    <col min="14339" max="14592" width="9.140625" style="115"/>
    <col min="14593" max="14594" width="66.140625" style="115" customWidth="1"/>
    <col min="14595" max="14848" width="9.140625" style="115"/>
    <col min="14849" max="14850" width="66.140625" style="115" customWidth="1"/>
    <col min="14851" max="15104" width="9.140625" style="115"/>
    <col min="15105" max="15106" width="66.140625" style="115" customWidth="1"/>
    <col min="15107" max="15360" width="9.140625" style="115"/>
    <col min="15361" max="15362" width="66.140625" style="115" customWidth="1"/>
    <col min="15363" max="15616" width="9.140625" style="115"/>
    <col min="15617" max="15618" width="66.140625" style="115" customWidth="1"/>
    <col min="15619" max="15872" width="9.140625" style="115"/>
    <col min="15873" max="15874" width="66.140625" style="115" customWidth="1"/>
    <col min="15875" max="16128" width="9.140625" style="115"/>
    <col min="16129" max="16130" width="66.140625" style="115" customWidth="1"/>
    <col min="16131" max="16384" width="9.140625" style="115"/>
  </cols>
  <sheetData>
    <row r="1" spans="1:8" hidden="1" x14ac:dyDescent="0.25">
      <c r="B1" s="144" t="s">
        <v>67</v>
      </c>
    </row>
    <row r="2" spans="1:8" hidden="1" x14ac:dyDescent="0.25">
      <c r="B2" s="145" t="s">
        <v>9</v>
      </c>
    </row>
    <row r="3" spans="1:8" hidden="1" x14ac:dyDescent="0.25">
      <c r="B3" s="145" t="s">
        <v>461</v>
      </c>
    </row>
    <row r="4" spans="1:8" ht="10.5" customHeight="1" x14ac:dyDescent="0.25">
      <c r="B4" s="41"/>
    </row>
    <row r="5" spans="1:8" ht="18.75" x14ac:dyDescent="0.3">
      <c r="A5" s="410" t="str">
        <f>'1. паспорт местоположение'!A5:C5</f>
        <v>Год раскрытия информации: ___2025__ год</v>
      </c>
      <c r="B5" s="410"/>
      <c r="C5" s="73"/>
      <c r="D5" s="73"/>
      <c r="E5" s="73"/>
      <c r="F5" s="73"/>
      <c r="G5" s="73"/>
      <c r="H5" s="73"/>
    </row>
    <row r="6" spans="1:8" ht="12.75" customHeight="1" x14ac:dyDescent="0.3">
      <c r="A6" s="127"/>
      <c r="B6" s="127"/>
      <c r="C6" s="127"/>
      <c r="D6" s="127"/>
      <c r="E6" s="127"/>
      <c r="F6" s="127"/>
      <c r="G6" s="127"/>
      <c r="H6" s="127"/>
    </row>
    <row r="7" spans="1:8" ht="18.75" x14ac:dyDescent="0.25">
      <c r="A7" s="252" t="s">
        <v>8</v>
      </c>
      <c r="B7" s="252"/>
      <c r="C7" s="126"/>
      <c r="D7" s="126"/>
      <c r="E7" s="126"/>
      <c r="F7" s="126"/>
      <c r="G7" s="126"/>
      <c r="H7" s="126"/>
    </row>
    <row r="8" spans="1:8" x14ac:dyDescent="0.25">
      <c r="A8" s="253" t="s">
        <v>463</v>
      </c>
      <c r="B8" s="253"/>
      <c r="C8" s="124"/>
      <c r="D8" s="124"/>
      <c r="E8" s="124"/>
      <c r="F8" s="124"/>
      <c r="G8" s="124"/>
      <c r="H8" s="124"/>
    </row>
    <row r="9" spans="1:8" x14ac:dyDescent="0.25">
      <c r="A9" s="249" t="s">
        <v>7</v>
      </c>
      <c r="B9" s="249"/>
      <c r="C9" s="125"/>
      <c r="D9" s="125"/>
      <c r="E9" s="125"/>
      <c r="F9" s="125"/>
      <c r="G9" s="125"/>
      <c r="H9" s="125"/>
    </row>
    <row r="10" spans="1:8" ht="21" customHeight="1" x14ac:dyDescent="0.25">
      <c r="A10" s="253" t="str">
        <f>'7. Паспорт отчет о закупке'!A12:AV12</f>
        <v>O_1.6.7</v>
      </c>
      <c r="B10" s="253"/>
      <c r="C10" s="124"/>
      <c r="D10" s="124"/>
      <c r="E10" s="124"/>
      <c r="F10" s="124"/>
      <c r="G10" s="124"/>
      <c r="H10" s="124"/>
    </row>
    <row r="11" spans="1:8" x14ac:dyDescent="0.25">
      <c r="A11" s="249" t="s">
        <v>6</v>
      </c>
      <c r="B11" s="249"/>
      <c r="C11" s="125"/>
      <c r="D11" s="125"/>
      <c r="E11" s="125"/>
      <c r="F11" s="125"/>
      <c r="G11" s="125"/>
      <c r="H11" s="125"/>
    </row>
    <row r="12" spans="1:8" x14ac:dyDescent="0.25">
      <c r="A12" s="253" t="str">
        <f>'7. Паспорт отчет о закупке'!A15:AV15</f>
        <v>Модернизация корпоративной системы электронного документооборота DIRECTUM RX (ввод - 2025 г.)</v>
      </c>
      <c r="B12" s="253"/>
      <c r="C12" s="124"/>
      <c r="D12" s="124"/>
      <c r="E12" s="124"/>
      <c r="F12" s="124"/>
      <c r="G12" s="124"/>
      <c r="H12" s="124"/>
    </row>
    <row r="13" spans="1:8" x14ac:dyDescent="0.25">
      <c r="A13" s="249" t="s">
        <v>5</v>
      </c>
      <c r="B13" s="249"/>
      <c r="C13" s="125"/>
      <c r="D13" s="125"/>
      <c r="E13" s="125"/>
      <c r="F13" s="125"/>
      <c r="G13" s="125"/>
      <c r="H13" s="125"/>
    </row>
    <row r="14" spans="1:8" ht="10.5" customHeight="1" x14ac:dyDescent="0.25">
      <c r="B14" s="116"/>
    </row>
    <row r="15" spans="1:8" ht="20.25" customHeight="1" x14ac:dyDescent="0.25">
      <c r="A15" s="408" t="s">
        <v>447</v>
      </c>
      <c r="B15" s="409"/>
    </row>
    <row r="16" spans="1:8" ht="9.75" customHeight="1" x14ac:dyDescent="0.25">
      <c r="B16" s="117"/>
    </row>
    <row r="17" spans="1:2" ht="27" customHeight="1" x14ac:dyDescent="0.25">
      <c r="A17" s="151" t="s">
        <v>324</v>
      </c>
      <c r="B17" s="152" t="str">
        <f>A12</f>
        <v>Модернизация корпоративной системы электронного документооборота DIRECTUM RX (ввод - 2025 г.)</v>
      </c>
    </row>
    <row r="18" spans="1:2" x14ac:dyDescent="0.25">
      <c r="A18" s="151" t="s">
        <v>325</v>
      </c>
      <c r="B18" s="212" t="s">
        <v>496</v>
      </c>
    </row>
    <row r="19" spans="1:2" x14ac:dyDescent="0.25">
      <c r="A19" s="151" t="s">
        <v>305</v>
      </c>
      <c r="B19" s="152" t="s">
        <v>468</v>
      </c>
    </row>
    <row r="20" spans="1:2" x14ac:dyDescent="0.25">
      <c r="A20" s="151" t="s">
        <v>326</v>
      </c>
      <c r="B20" s="152" t="s">
        <v>474</v>
      </c>
    </row>
    <row r="21" spans="1:2" x14ac:dyDescent="0.25">
      <c r="A21" s="153" t="s">
        <v>327</v>
      </c>
      <c r="B21" s="152" t="s">
        <v>502</v>
      </c>
    </row>
    <row r="22" spans="1:2" x14ac:dyDescent="0.25">
      <c r="A22" s="153" t="s">
        <v>328</v>
      </c>
      <c r="B22" s="152" t="str">
        <f>'3.3 паспорт описание'!C30</f>
        <v>Приобретение лицензии</v>
      </c>
    </row>
    <row r="23" spans="1:2" ht="19.5" customHeight="1" x14ac:dyDescent="0.25">
      <c r="A23" s="155" t="s">
        <v>488</v>
      </c>
      <c r="B23" s="169">
        <f>'6.2. Паспорт фин осв ввод'!D23</f>
        <v>2.4755880000000001</v>
      </c>
    </row>
    <row r="24" spans="1:2" x14ac:dyDescent="0.25">
      <c r="A24" s="154" t="s">
        <v>329</v>
      </c>
      <c r="B24" s="214" t="s">
        <v>490</v>
      </c>
    </row>
    <row r="25" spans="1:2" ht="28.5" x14ac:dyDescent="0.25">
      <c r="A25" s="155" t="s">
        <v>330</v>
      </c>
      <c r="B25" s="169">
        <f>B26</f>
        <v>0.90715000000000001</v>
      </c>
    </row>
    <row r="26" spans="1:2" ht="28.5" x14ac:dyDescent="0.25">
      <c r="A26" s="155" t="s">
        <v>331</v>
      </c>
      <c r="B26" s="169">
        <f>B29</f>
        <v>0.90715000000000001</v>
      </c>
    </row>
    <row r="27" spans="1:2" x14ac:dyDescent="0.25">
      <c r="A27" s="154" t="s">
        <v>332</v>
      </c>
      <c r="B27" s="154" t="s">
        <v>474</v>
      </c>
    </row>
    <row r="28" spans="1:2" ht="28.5" x14ac:dyDescent="0.25">
      <c r="A28" s="155" t="s">
        <v>526</v>
      </c>
      <c r="B28" s="218" t="s">
        <v>474</v>
      </c>
    </row>
    <row r="29" spans="1:2" x14ac:dyDescent="0.25">
      <c r="A29" s="154" t="s">
        <v>525</v>
      </c>
      <c r="B29" s="218">
        <f>'7. Паспорт отчет о закупке'!AD26/1000</f>
        <v>0.90715000000000001</v>
      </c>
    </row>
    <row r="30" spans="1:2" x14ac:dyDescent="0.25">
      <c r="A30" s="154" t="s">
        <v>335</v>
      </c>
      <c r="B30" s="237">
        <f>B29/B23</f>
        <v>0.36643819569330599</v>
      </c>
    </row>
    <row r="31" spans="1:2" x14ac:dyDescent="0.25">
      <c r="A31" s="154" t="s">
        <v>336</v>
      </c>
      <c r="B31" s="218">
        <f>B29</f>
        <v>0.90715000000000001</v>
      </c>
    </row>
    <row r="32" spans="1:2" x14ac:dyDescent="0.25">
      <c r="A32" s="154" t="s">
        <v>337</v>
      </c>
      <c r="B32" s="218">
        <f>B31</f>
        <v>0.90715000000000001</v>
      </c>
    </row>
    <row r="33" spans="1:2" ht="28.5" x14ac:dyDescent="0.25">
      <c r="A33" s="155" t="s">
        <v>333</v>
      </c>
      <c r="B33" s="154" t="s">
        <v>474</v>
      </c>
    </row>
    <row r="34" spans="1:2" x14ac:dyDescent="0.25">
      <c r="A34" s="154" t="s">
        <v>334</v>
      </c>
      <c r="B34" s="154" t="s">
        <v>474</v>
      </c>
    </row>
    <row r="35" spans="1:2" x14ac:dyDescent="0.25">
      <c r="A35" s="154" t="s">
        <v>335</v>
      </c>
      <c r="B35" s="154" t="s">
        <v>474</v>
      </c>
    </row>
    <row r="36" spans="1:2" x14ac:dyDescent="0.25">
      <c r="A36" s="154" t="s">
        <v>336</v>
      </c>
      <c r="B36" s="154" t="s">
        <v>474</v>
      </c>
    </row>
    <row r="37" spans="1:2" x14ac:dyDescent="0.25">
      <c r="A37" s="154" t="s">
        <v>337</v>
      </c>
      <c r="B37" s="154" t="s">
        <v>474</v>
      </c>
    </row>
    <row r="38" spans="1:2" ht="28.5" x14ac:dyDescent="0.25">
      <c r="A38" s="155" t="s">
        <v>338</v>
      </c>
      <c r="B38" s="218" t="s">
        <v>474</v>
      </c>
    </row>
    <row r="39" spans="1:2" x14ac:dyDescent="0.25">
      <c r="A39" s="154" t="s">
        <v>334</v>
      </c>
      <c r="B39" s="154" t="s">
        <v>474</v>
      </c>
    </row>
    <row r="40" spans="1:2" x14ac:dyDescent="0.25">
      <c r="A40" s="154" t="s">
        <v>335</v>
      </c>
      <c r="B40" s="154" t="s">
        <v>474</v>
      </c>
    </row>
    <row r="41" spans="1:2" x14ac:dyDescent="0.25">
      <c r="A41" s="154" t="s">
        <v>336</v>
      </c>
      <c r="B41" s="154" t="s">
        <v>474</v>
      </c>
    </row>
    <row r="42" spans="1:2" x14ac:dyDescent="0.25">
      <c r="A42" s="154" t="s">
        <v>337</v>
      </c>
      <c r="B42" s="154" t="s">
        <v>474</v>
      </c>
    </row>
    <row r="43" spans="1:2" ht="28.5" x14ac:dyDescent="0.25">
      <c r="A43" s="153" t="s">
        <v>339</v>
      </c>
      <c r="B43" s="154" t="s">
        <v>474</v>
      </c>
    </row>
    <row r="44" spans="1:2" x14ac:dyDescent="0.25">
      <c r="A44" s="156" t="s">
        <v>332</v>
      </c>
      <c r="B44" s="154" t="s">
        <v>474</v>
      </c>
    </row>
    <row r="45" spans="1:2" x14ac:dyDescent="0.25">
      <c r="A45" s="156" t="s">
        <v>340</v>
      </c>
      <c r="B45" s="154" t="s">
        <v>474</v>
      </c>
    </row>
    <row r="46" spans="1:2" x14ac:dyDescent="0.25">
      <c r="A46" s="156" t="s">
        <v>341</v>
      </c>
      <c r="B46" s="154" t="s">
        <v>474</v>
      </c>
    </row>
    <row r="47" spans="1:2" x14ac:dyDescent="0.25">
      <c r="A47" s="156" t="s">
        <v>342</v>
      </c>
      <c r="B47" s="154" t="s">
        <v>474</v>
      </c>
    </row>
    <row r="48" spans="1:2" x14ac:dyDescent="0.25">
      <c r="A48" s="153" t="s">
        <v>343</v>
      </c>
      <c r="B48" s="154" t="s">
        <v>474</v>
      </c>
    </row>
    <row r="49" spans="1:2" x14ac:dyDescent="0.25">
      <c r="A49" s="153" t="s">
        <v>344</v>
      </c>
      <c r="B49" s="154" t="s">
        <v>474</v>
      </c>
    </row>
    <row r="50" spans="1:2" x14ac:dyDescent="0.25">
      <c r="A50" s="153" t="s">
        <v>345</v>
      </c>
      <c r="B50" s="186">
        <f>B30</f>
        <v>0.36643819569330599</v>
      </c>
    </row>
    <row r="51" spans="1:2" x14ac:dyDescent="0.25">
      <c r="A51" s="153" t="s">
        <v>346</v>
      </c>
      <c r="B51" s="154" t="s">
        <v>474</v>
      </c>
    </row>
    <row r="52" spans="1:2" ht="15.75" customHeight="1" x14ac:dyDescent="0.25">
      <c r="A52" s="153" t="s">
        <v>347</v>
      </c>
      <c r="B52" s="154" t="s">
        <v>474</v>
      </c>
    </row>
    <row r="53" spans="1:2" x14ac:dyDescent="0.25">
      <c r="A53" s="156" t="s">
        <v>348</v>
      </c>
      <c r="B53" s="154" t="s">
        <v>474</v>
      </c>
    </row>
    <row r="54" spans="1:2" x14ac:dyDescent="0.25">
      <c r="A54" s="156" t="s">
        <v>349</v>
      </c>
      <c r="B54" s="154" t="s">
        <v>474</v>
      </c>
    </row>
    <row r="55" spans="1:2" x14ac:dyDescent="0.25">
      <c r="A55" s="156" t="s">
        <v>350</v>
      </c>
      <c r="B55" s="154" t="s">
        <v>474</v>
      </c>
    </row>
    <row r="56" spans="1:2" x14ac:dyDescent="0.25">
      <c r="A56" s="156" t="s">
        <v>351</v>
      </c>
      <c r="B56" s="154" t="s">
        <v>474</v>
      </c>
    </row>
    <row r="57" spans="1:2" x14ac:dyDescent="0.25">
      <c r="A57" s="156" t="s">
        <v>352</v>
      </c>
      <c r="B57" s="154" t="s">
        <v>516</v>
      </c>
    </row>
    <row r="58" spans="1:2" ht="30" x14ac:dyDescent="0.25">
      <c r="A58" s="156" t="s">
        <v>353</v>
      </c>
      <c r="B58" s="154" t="s">
        <v>474</v>
      </c>
    </row>
    <row r="59" spans="1:2" ht="28.5" x14ac:dyDescent="0.25">
      <c r="A59" s="153" t="s">
        <v>354</v>
      </c>
      <c r="B59" s="154" t="s">
        <v>474</v>
      </c>
    </row>
    <row r="60" spans="1:2" x14ac:dyDescent="0.25">
      <c r="A60" s="156" t="s">
        <v>332</v>
      </c>
      <c r="B60" s="154" t="s">
        <v>474</v>
      </c>
    </row>
    <row r="61" spans="1:2" x14ac:dyDescent="0.25">
      <c r="A61" s="156" t="s">
        <v>355</v>
      </c>
      <c r="B61" s="154" t="s">
        <v>474</v>
      </c>
    </row>
    <row r="62" spans="1:2" x14ac:dyDescent="0.25">
      <c r="A62" s="156" t="s">
        <v>356</v>
      </c>
      <c r="B62" s="154" t="s">
        <v>474</v>
      </c>
    </row>
    <row r="63" spans="1:2" x14ac:dyDescent="0.25">
      <c r="A63" s="157" t="s">
        <v>357</v>
      </c>
      <c r="B63" s="154" t="s">
        <v>474</v>
      </c>
    </row>
    <row r="64" spans="1:2" x14ac:dyDescent="0.25">
      <c r="A64" s="153" t="s">
        <v>358</v>
      </c>
      <c r="B64" s="154" t="s">
        <v>474</v>
      </c>
    </row>
    <row r="65" spans="1:2" x14ac:dyDescent="0.25">
      <c r="A65" s="156" t="s">
        <v>359</v>
      </c>
      <c r="B65" s="154" t="s">
        <v>474</v>
      </c>
    </row>
    <row r="66" spans="1:2" x14ac:dyDescent="0.25">
      <c r="A66" s="156" t="s">
        <v>360</v>
      </c>
      <c r="B66" s="154" t="s">
        <v>474</v>
      </c>
    </row>
    <row r="67" spans="1:2" x14ac:dyDescent="0.25">
      <c r="A67" s="156" t="s">
        <v>361</v>
      </c>
      <c r="B67" s="154" t="s">
        <v>474</v>
      </c>
    </row>
    <row r="68" spans="1:2" ht="28.5" x14ac:dyDescent="0.25">
      <c r="A68" s="158" t="s">
        <v>362</v>
      </c>
      <c r="B68" s="154" t="str">
        <f>B22</f>
        <v>Приобретение лицензии</v>
      </c>
    </row>
    <row r="69" spans="1:2" ht="28.5" customHeight="1" x14ac:dyDescent="0.25">
      <c r="A69" s="153" t="s">
        <v>363</v>
      </c>
      <c r="B69" s="154" t="s">
        <v>474</v>
      </c>
    </row>
    <row r="70" spans="1:2" x14ac:dyDescent="0.25">
      <c r="A70" s="156" t="s">
        <v>364</v>
      </c>
      <c r="B70" s="154" t="s">
        <v>474</v>
      </c>
    </row>
    <row r="71" spans="1:2" x14ac:dyDescent="0.25">
      <c r="A71" s="156" t="s">
        <v>365</v>
      </c>
      <c r="B71" s="154" t="s">
        <v>474</v>
      </c>
    </row>
    <row r="72" spans="1:2" x14ac:dyDescent="0.25">
      <c r="A72" s="156" t="s">
        <v>366</v>
      </c>
      <c r="B72" s="154" t="s">
        <v>474</v>
      </c>
    </row>
    <row r="73" spans="1:2" x14ac:dyDescent="0.25">
      <c r="A73" s="156" t="s">
        <v>367</v>
      </c>
      <c r="B73" s="154" t="s">
        <v>474</v>
      </c>
    </row>
    <row r="74" spans="1:2" x14ac:dyDescent="0.25">
      <c r="A74" s="159" t="s">
        <v>368</v>
      </c>
      <c r="B74" s="154" t="s">
        <v>474</v>
      </c>
    </row>
    <row r="77" spans="1:2" x14ac:dyDescent="0.25">
      <c r="A77" s="118"/>
      <c r="B77" s="119"/>
    </row>
    <row r="78" spans="1:2" x14ac:dyDescent="0.25">
      <c r="B78" s="120"/>
    </row>
    <row r="79" spans="1:2" x14ac:dyDescent="0.25">
      <c r="B79" s="121"/>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5"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F15" sqref="F15"/>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2" r:id="rId4">
          <objectPr defaultSize="0" autoPict="0" r:id="rId5">
            <anchor moveWithCells="1">
              <from>
                <xdr:col>1</xdr:col>
                <xdr:colOff>161925</xdr:colOff>
                <xdr:row>2</xdr:row>
                <xdr:rowOff>152400</xdr:rowOff>
              </from>
              <to>
                <xdr:col>3</xdr:col>
                <xdr:colOff>476250</xdr:colOff>
                <xdr:row>5</xdr:row>
                <xdr:rowOff>95250</xdr:rowOff>
              </to>
            </anchor>
          </objectPr>
        </oleObject>
      </mc:Choice>
      <mc:Fallback>
        <oleObject progId="Объект упаковщика для оболочки" shapeId="2052"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44B2E-8048-45E9-B4A7-8F458B035258}">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12" t="s">
        <v>535</v>
      </c>
      <c r="B1" s="413"/>
      <c r="C1" s="414"/>
    </row>
    <row r="2" spans="1:3" ht="15" customHeight="1" x14ac:dyDescent="0.25">
      <c r="A2" s="415"/>
      <c r="B2" s="416" t="s">
        <v>536</v>
      </c>
      <c r="C2" s="417"/>
    </row>
    <row r="3" spans="1:3" ht="15" customHeight="1" x14ac:dyDescent="0.25">
      <c r="A3" s="415"/>
      <c r="B3" s="416" t="s">
        <v>537</v>
      </c>
      <c r="C3" s="417"/>
    </row>
    <row r="4" spans="1:3" ht="15" customHeight="1" x14ac:dyDescent="0.25">
      <c r="A4" s="418" t="s">
        <v>538</v>
      </c>
      <c r="B4" s="422"/>
      <c r="C4" s="419"/>
    </row>
    <row r="5" spans="1:3" ht="15" customHeight="1" x14ac:dyDescent="0.25">
      <c r="A5" s="411" t="s">
        <v>539</v>
      </c>
      <c r="B5" s="416"/>
      <c r="C5" s="247" t="s">
        <v>540</v>
      </c>
    </row>
    <row r="6" spans="1:3" ht="105" x14ac:dyDescent="0.25">
      <c r="A6" s="420" t="s">
        <v>541</v>
      </c>
      <c r="B6" s="421"/>
      <c r="C6" s="247" t="s">
        <v>542</v>
      </c>
    </row>
    <row r="7" spans="1:3" ht="60" x14ac:dyDescent="0.25">
      <c r="A7" s="420" t="s">
        <v>543</v>
      </c>
      <c r="B7" s="421"/>
      <c r="C7" s="247" t="s">
        <v>544</v>
      </c>
    </row>
    <row r="8" spans="1:3" ht="15" customHeight="1" x14ac:dyDescent="0.25">
      <c r="A8" s="411" t="s">
        <v>545</v>
      </c>
      <c r="B8" s="416"/>
      <c r="C8" s="247" t="s">
        <v>546</v>
      </c>
    </row>
    <row r="9" spans="1:3" ht="15" customHeight="1" x14ac:dyDescent="0.25">
      <c r="A9" s="411" t="s">
        <v>547</v>
      </c>
      <c r="B9" s="416"/>
      <c r="C9" s="247" t="s">
        <v>548</v>
      </c>
    </row>
    <row r="10" spans="1:3" ht="15" customHeight="1" x14ac:dyDescent="0.25">
      <c r="A10" s="411" t="s">
        <v>549</v>
      </c>
      <c r="B10" s="416"/>
      <c r="C10" s="247" t="s">
        <v>550</v>
      </c>
    </row>
    <row r="11" spans="1:3" ht="15" customHeight="1" x14ac:dyDescent="0.25">
      <c r="A11" s="411" t="s">
        <v>551</v>
      </c>
      <c r="B11" s="416"/>
      <c r="C11" s="247" t="s">
        <v>552</v>
      </c>
    </row>
    <row r="12" spans="1:3" ht="15.75" thickBot="1" x14ac:dyDescent="0.3">
      <c r="A12" s="244"/>
      <c r="B12" s="245"/>
      <c r="C12" s="246"/>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row>
    <row r="5" spans="1:28" s="10" customFormat="1" ht="15.75" x14ac:dyDescent="0.2">
      <c r="A5" s="15"/>
    </row>
    <row r="6" spans="1:28" s="10" customFormat="1" ht="18.75" x14ac:dyDescent="0.2">
      <c r="A6" s="252" t="s">
        <v>8</v>
      </c>
      <c r="B6" s="252"/>
      <c r="C6" s="252"/>
      <c r="D6" s="252"/>
      <c r="E6" s="252"/>
      <c r="F6" s="252"/>
      <c r="G6" s="252"/>
      <c r="H6" s="252"/>
      <c r="I6" s="252"/>
      <c r="J6" s="252"/>
      <c r="K6" s="252"/>
      <c r="L6" s="252"/>
      <c r="M6" s="252"/>
      <c r="N6" s="252"/>
      <c r="O6" s="252"/>
      <c r="P6" s="252"/>
      <c r="Q6" s="252"/>
      <c r="R6" s="252"/>
      <c r="S6" s="252"/>
      <c r="T6" s="11"/>
      <c r="U6" s="11"/>
      <c r="V6" s="11"/>
      <c r="W6" s="11"/>
      <c r="X6" s="11"/>
      <c r="Y6" s="11"/>
      <c r="Z6" s="11"/>
      <c r="AA6" s="11"/>
      <c r="AB6" s="11"/>
    </row>
    <row r="7" spans="1:28" s="10" customFormat="1" ht="11.25" customHeight="1" x14ac:dyDescent="0.2">
      <c r="A7" s="252"/>
      <c r="B7" s="252"/>
      <c r="C7" s="252"/>
      <c r="D7" s="252"/>
      <c r="E7" s="252"/>
      <c r="F7" s="252"/>
      <c r="G7" s="252"/>
      <c r="H7" s="252"/>
      <c r="I7" s="252"/>
      <c r="J7" s="252"/>
      <c r="K7" s="252"/>
      <c r="L7" s="252"/>
      <c r="M7" s="252"/>
      <c r="N7" s="252"/>
      <c r="O7" s="252"/>
      <c r="P7" s="252"/>
      <c r="Q7" s="252"/>
      <c r="R7" s="252"/>
      <c r="S7" s="252"/>
      <c r="T7" s="11"/>
      <c r="U7" s="11"/>
      <c r="V7" s="11"/>
      <c r="W7" s="11"/>
      <c r="X7" s="11"/>
      <c r="Y7" s="11"/>
      <c r="Z7" s="11"/>
      <c r="AA7" s="11"/>
      <c r="AB7" s="11"/>
    </row>
    <row r="8" spans="1:28" s="10" customFormat="1" ht="18.75" x14ac:dyDescent="0.2">
      <c r="A8" s="253" t="s">
        <v>472</v>
      </c>
      <c r="B8" s="253"/>
      <c r="C8" s="253"/>
      <c r="D8" s="253"/>
      <c r="E8" s="253"/>
      <c r="F8" s="253"/>
      <c r="G8" s="253"/>
      <c r="H8" s="253"/>
      <c r="I8" s="253"/>
      <c r="J8" s="253"/>
      <c r="K8" s="253"/>
      <c r="L8" s="253"/>
      <c r="M8" s="253"/>
      <c r="N8" s="253"/>
      <c r="O8" s="253"/>
      <c r="P8" s="253"/>
      <c r="Q8" s="253"/>
      <c r="R8" s="253"/>
      <c r="S8" s="253"/>
      <c r="T8" s="11"/>
      <c r="U8" s="11"/>
      <c r="V8" s="11"/>
      <c r="W8" s="11"/>
      <c r="X8" s="11"/>
      <c r="Y8" s="11"/>
      <c r="Z8" s="11"/>
      <c r="AA8" s="11"/>
      <c r="AB8" s="11"/>
    </row>
    <row r="9" spans="1:28" s="10" customFormat="1" ht="18.75" x14ac:dyDescent="0.2">
      <c r="A9" s="249" t="s">
        <v>7</v>
      </c>
      <c r="B9" s="249"/>
      <c r="C9" s="249"/>
      <c r="D9" s="249"/>
      <c r="E9" s="249"/>
      <c r="F9" s="249"/>
      <c r="G9" s="249"/>
      <c r="H9" s="249"/>
      <c r="I9" s="249"/>
      <c r="J9" s="249"/>
      <c r="K9" s="249"/>
      <c r="L9" s="249"/>
      <c r="M9" s="249"/>
      <c r="N9" s="249"/>
      <c r="O9" s="249"/>
      <c r="P9" s="249"/>
      <c r="Q9" s="249"/>
      <c r="R9" s="249"/>
      <c r="S9" s="249"/>
      <c r="T9" s="11"/>
      <c r="U9" s="11"/>
      <c r="V9" s="11"/>
      <c r="W9" s="11"/>
      <c r="X9" s="11"/>
      <c r="Y9" s="11"/>
      <c r="Z9" s="11"/>
      <c r="AA9" s="11"/>
      <c r="AB9" s="11"/>
    </row>
    <row r="10" spans="1:28" s="10" customFormat="1" ht="18.75" x14ac:dyDescent="0.2">
      <c r="A10" s="252"/>
      <c r="B10" s="252"/>
      <c r="C10" s="252"/>
      <c r="D10" s="252"/>
      <c r="E10" s="252"/>
      <c r="F10" s="252"/>
      <c r="G10" s="252"/>
      <c r="H10" s="252"/>
      <c r="I10" s="252"/>
      <c r="J10" s="252"/>
      <c r="K10" s="252"/>
      <c r="L10" s="252"/>
      <c r="M10" s="252"/>
      <c r="N10" s="252"/>
      <c r="O10" s="252"/>
      <c r="P10" s="252"/>
      <c r="Q10" s="252"/>
      <c r="R10" s="252"/>
      <c r="S10" s="252"/>
      <c r="T10" s="11"/>
      <c r="U10" s="11"/>
      <c r="V10" s="11"/>
      <c r="W10" s="11"/>
      <c r="X10" s="11"/>
      <c r="Y10" s="11"/>
      <c r="Z10" s="11"/>
      <c r="AA10" s="11"/>
      <c r="AB10" s="11"/>
    </row>
    <row r="11" spans="1:28" s="10" customFormat="1" ht="18.75" x14ac:dyDescent="0.2">
      <c r="A11" s="253" t="str">
        <f>'1. паспорт местоположение'!A10:C10</f>
        <v>O_1.6.7</v>
      </c>
      <c r="B11" s="253"/>
      <c r="C11" s="253"/>
      <c r="D11" s="253"/>
      <c r="E11" s="253"/>
      <c r="F11" s="253"/>
      <c r="G11" s="253"/>
      <c r="H11" s="253"/>
      <c r="I11" s="253"/>
      <c r="J11" s="253"/>
      <c r="K11" s="253"/>
      <c r="L11" s="253"/>
      <c r="M11" s="253"/>
      <c r="N11" s="253"/>
      <c r="O11" s="253"/>
      <c r="P11" s="253"/>
      <c r="Q11" s="253"/>
      <c r="R11" s="253"/>
      <c r="S11" s="253"/>
      <c r="T11" s="11"/>
      <c r="U11" s="11"/>
      <c r="V11" s="11"/>
      <c r="W11" s="11"/>
      <c r="X11" s="11"/>
      <c r="Y11" s="11"/>
      <c r="Z11" s="11"/>
      <c r="AA11" s="11"/>
      <c r="AB11" s="11"/>
    </row>
    <row r="12" spans="1:28" s="10" customFormat="1" ht="18.75" x14ac:dyDescent="0.2">
      <c r="A12" s="249" t="s">
        <v>6</v>
      </c>
      <c r="B12" s="249"/>
      <c r="C12" s="249"/>
      <c r="D12" s="249"/>
      <c r="E12" s="249"/>
      <c r="F12" s="249"/>
      <c r="G12" s="249"/>
      <c r="H12" s="249"/>
      <c r="I12" s="249"/>
      <c r="J12" s="249"/>
      <c r="K12" s="249"/>
      <c r="L12" s="249"/>
      <c r="M12" s="249"/>
      <c r="N12" s="249"/>
      <c r="O12" s="249"/>
      <c r="P12" s="249"/>
      <c r="Q12" s="249"/>
      <c r="R12" s="249"/>
      <c r="S12" s="249"/>
      <c r="T12" s="11"/>
      <c r="U12" s="11"/>
      <c r="V12" s="11"/>
      <c r="W12" s="11"/>
      <c r="X12" s="11"/>
      <c r="Y12" s="11"/>
      <c r="Z12" s="11"/>
      <c r="AA12" s="11"/>
      <c r="AB12" s="11"/>
    </row>
    <row r="13" spans="1:28" s="7" customFormat="1" ht="15.75" customHeight="1" x14ac:dyDescent="0.2">
      <c r="A13" s="257"/>
      <c r="B13" s="257"/>
      <c r="C13" s="257"/>
      <c r="D13" s="257"/>
      <c r="E13" s="257"/>
      <c r="F13" s="257"/>
      <c r="G13" s="257"/>
      <c r="H13" s="257"/>
      <c r="I13" s="257"/>
      <c r="J13" s="257"/>
      <c r="K13" s="257"/>
      <c r="L13" s="257"/>
      <c r="M13" s="257"/>
      <c r="N13" s="257"/>
      <c r="O13" s="257"/>
      <c r="P13" s="257"/>
      <c r="Q13" s="257"/>
      <c r="R13" s="257"/>
      <c r="S13" s="257"/>
      <c r="T13" s="8"/>
      <c r="U13" s="8"/>
      <c r="V13" s="8"/>
      <c r="W13" s="8"/>
      <c r="X13" s="8"/>
      <c r="Y13" s="8"/>
      <c r="Z13" s="8"/>
      <c r="AA13" s="8"/>
      <c r="AB13" s="8"/>
    </row>
    <row r="14" spans="1:28" s="2" customFormat="1" ht="12" x14ac:dyDescent="0.2">
      <c r="A14" s="253" t="str">
        <f>'1. паспорт местоположение'!A12:C12</f>
        <v>Модернизация корпоративной системы электронного документооборота DIRECTUM RX (ввод - 2025 г.)</v>
      </c>
      <c r="B14" s="253"/>
      <c r="C14" s="253"/>
      <c r="D14" s="253"/>
      <c r="E14" s="253"/>
      <c r="F14" s="253"/>
      <c r="G14" s="253"/>
      <c r="H14" s="253"/>
      <c r="I14" s="253"/>
      <c r="J14" s="253"/>
      <c r="K14" s="253"/>
      <c r="L14" s="253"/>
      <c r="M14" s="253"/>
      <c r="N14" s="253"/>
      <c r="O14" s="253"/>
      <c r="P14" s="253"/>
      <c r="Q14" s="253"/>
      <c r="R14" s="253"/>
      <c r="S14" s="253"/>
      <c r="T14" s="6"/>
      <c r="U14" s="6"/>
      <c r="V14" s="6"/>
      <c r="W14" s="6"/>
      <c r="X14" s="6"/>
      <c r="Y14" s="6"/>
      <c r="Z14" s="6"/>
      <c r="AA14" s="6"/>
      <c r="AB14" s="6"/>
    </row>
    <row r="15" spans="1:28" s="2" customFormat="1" ht="15" customHeight="1" x14ac:dyDescent="0.2">
      <c r="A15" s="249" t="s">
        <v>5</v>
      </c>
      <c r="B15" s="249"/>
      <c r="C15" s="249"/>
      <c r="D15" s="249"/>
      <c r="E15" s="249"/>
      <c r="F15" s="249"/>
      <c r="G15" s="249"/>
      <c r="H15" s="249"/>
      <c r="I15" s="249"/>
      <c r="J15" s="249"/>
      <c r="K15" s="249"/>
      <c r="L15" s="249"/>
      <c r="M15" s="249"/>
      <c r="N15" s="249"/>
      <c r="O15" s="249"/>
      <c r="P15" s="249"/>
      <c r="Q15" s="249"/>
      <c r="R15" s="249"/>
      <c r="S15" s="249"/>
      <c r="T15" s="4"/>
      <c r="U15" s="4"/>
      <c r="V15" s="4"/>
      <c r="W15" s="4"/>
      <c r="X15" s="4"/>
      <c r="Y15" s="4"/>
      <c r="Z15" s="4"/>
      <c r="AA15" s="4"/>
      <c r="AB15" s="4"/>
    </row>
    <row r="16" spans="1:28" s="2" customFormat="1" ht="15" customHeight="1" x14ac:dyDescent="0.2">
      <c r="A16" s="255"/>
      <c r="B16" s="255"/>
      <c r="C16" s="255"/>
      <c r="D16" s="255"/>
      <c r="E16" s="255"/>
      <c r="F16" s="255"/>
      <c r="G16" s="255"/>
      <c r="H16" s="255"/>
      <c r="I16" s="255"/>
      <c r="J16" s="255"/>
      <c r="K16" s="255"/>
      <c r="L16" s="255"/>
      <c r="M16" s="255"/>
      <c r="N16" s="255"/>
      <c r="O16" s="255"/>
      <c r="P16" s="255"/>
      <c r="Q16" s="255"/>
      <c r="R16" s="255"/>
      <c r="S16" s="255"/>
      <c r="T16" s="3"/>
      <c r="U16" s="3"/>
      <c r="V16" s="3"/>
      <c r="W16" s="3"/>
      <c r="X16" s="3"/>
      <c r="Y16" s="3"/>
    </row>
    <row r="17" spans="1:28" s="2" customFormat="1" ht="63" customHeight="1" x14ac:dyDescent="0.2">
      <c r="A17" s="250" t="s">
        <v>462</v>
      </c>
      <c r="B17" s="250"/>
      <c r="C17" s="250"/>
      <c r="D17" s="250"/>
      <c r="E17" s="250"/>
      <c r="F17" s="250"/>
      <c r="G17" s="250"/>
      <c r="H17" s="250"/>
      <c r="I17" s="250"/>
      <c r="J17" s="250"/>
      <c r="K17" s="250"/>
      <c r="L17" s="250"/>
      <c r="M17" s="250"/>
      <c r="N17" s="250"/>
      <c r="O17" s="250"/>
      <c r="P17" s="250"/>
      <c r="Q17" s="250"/>
      <c r="R17" s="250"/>
      <c r="S17" s="250"/>
      <c r="T17" s="5"/>
      <c r="U17" s="5"/>
      <c r="V17" s="5"/>
      <c r="W17" s="5"/>
      <c r="X17" s="5"/>
      <c r="Y17" s="5"/>
      <c r="Z17" s="5"/>
      <c r="AA17" s="5"/>
      <c r="AB17" s="5"/>
    </row>
    <row r="18" spans="1:28" s="2" customFormat="1" ht="15" customHeight="1" x14ac:dyDescent="0.2">
      <c r="A18" s="256"/>
      <c r="B18" s="256"/>
      <c r="C18" s="256"/>
      <c r="D18" s="256"/>
      <c r="E18" s="256"/>
      <c r="F18" s="256"/>
      <c r="G18" s="256"/>
      <c r="H18" s="256"/>
      <c r="I18" s="256"/>
      <c r="J18" s="256"/>
      <c r="K18" s="256"/>
      <c r="L18" s="256"/>
      <c r="M18" s="256"/>
      <c r="N18" s="256"/>
      <c r="O18" s="256"/>
      <c r="P18" s="256"/>
      <c r="Q18" s="256"/>
      <c r="R18" s="256"/>
      <c r="S18" s="256"/>
      <c r="T18" s="3"/>
      <c r="U18" s="3"/>
      <c r="V18" s="3"/>
      <c r="W18" s="3"/>
      <c r="X18" s="3"/>
      <c r="Y18" s="3"/>
    </row>
    <row r="19" spans="1:28" s="2" customFormat="1" ht="54" customHeight="1" x14ac:dyDescent="0.2">
      <c r="A19" s="258" t="s">
        <v>4</v>
      </c>
      <c r="B19" s="258" t="s">
        <v>98</v>
      </c>
      <c r="C19" s="259" t="s">
        <v>323</v>
      </c>
      <c r="D19" s="258" t="s">
        <v>322</v>
      </c>
      <c r="E19" s="258" t="s">
        <v>97</v>
      </c>
      <c r="F19" s="258" t="s">
        <v>96</v>
      </c>
      <c r="G19" s="258" t="s">
        <v>318</v>
      </c>
      <c r="H19" s="258" t="s">
        <v>95</v>
      </c>
      <c r="I19" s="258" t="s">
        <v>94</v>
      </c>
      <c r="J19" s="258" t="s">
        <v>93</v>
      </c>
      <c r="K19" s="258" t="s">
        <v>92</v>
      </c>
      <c r="L19" s="258" t="s">
        <v>91</v>
      </c>
      <c r="M19" s="258" t="s">
        <v>90</v>
      </c>
      <c r="N19" s="258" t="s">
        <v>89</v>
      </c>
      <c r="O19" s="258" t="s">
        <v>88</v>
      </c>
      <c r="P19" s="258" t="s">
        <v>87</v>
      </c>
      <c r="Q19" s="258" t="s">
        <v>321</v>
      </c>
      <c r="R19" s="258"/>
      <c r="S19" s="258" t="s">
        <v>418</v>
      </c>
      <c r="T19" s="3"/>
      <c r="U19" s="3"/>
      <c r="V19" s="3"/>
      <c r="W19" s="3"/>
      <c r="X19" s="3"/>
      <c r="Y19" s="3"/>
    </row>
    <row r="20" spans="1:28" s="2" customFormat="1" ht="216" customHeight="1" x14ac:dyDescent="0.2">
      <c r="A20" s="258"/>
      <c r="B20" s="258"/>
      <c r="C20" s="260"/>
      <c r="D20" s="258"/>
      <c r="E20" s="258"/>
      <c r="F20" s="258"/>
      <c r="G20" s="258"/>
      <c r="H20" s="258"/>
      <c r="I20" s="258"/>
      <c r="J20" s="258"/>
      <c r="K20" s="258"/>
      <c r="L20" s="258"/>
      <c r="M20" s="258"/>
      <c r="N20" s="258"/>
      <c r="O20" s="258"/>
      <c r="P20" s="258"/>
      <c r="Q20" s="39" t="s">
        <v>319</v>
      </c>
      <c r="R20" s="40" t="s">
        <v>320</v>
      </c>
      <c r="S20" s="258"/>
      <c r="T20" s="26"/>
      <c r="U20" s="26"/>
      <c r="V20" s="26"/>
      <c r="W20" s="26"/>
      <c r="X20" s="26"/>
      <c r="Y20" s="26"/>
      <c r="Z20" s="25"/>
      <c r="AA20" s="25"/>
      <c r="AB20" s="25"/>
    </row>
    <row r="21" spans="1:28" s="2" customFormat="1" ht="18.75" x14ac:dyDescent="0.2">
      <c r="A21" s="39">
        <v>1</v>
      </c>
      <c r="B21" s="43">
        <v>2</v>
      </c>
      <c r="C21" s="39">
        <v>3</v>
      </c>
      <c r="D21" s="43">
        <v>4</v>
      </c>
      <c r="E21" s="39">
        <v>5</v>
      </c>
      <c r="F21" s="43">
        <v>6</v>
      </c>
      <c r="G21" s="128">
        <v>7</v>
      </c>
      <c r="H21" s="129">
        <v>8</v>
      </c>
      <c r="I21" s="128">
        <v>9</v>
      </c>
      <c r="J21" s="129">
        <v>10</v>
      </c>
      <c r="K21" s="128">
        <v>11</v>
      </c>
      <c r="L21" s="129">
        <v>12</v>
      </c>
      <c r="M21" s="128">
        <v>13</v>
      </c>
      <c r="N21" s="129">
        <v>14</v>
      </c>
      <c r="O21" s="128">
        <v>15</v>
      </c>
      <c r="P21" s="129">
        <v>16</v>
      </c>
      <c r="Q21" s="128">
        <v>17</v>
      </c>
      <c r="R21" s="129">
        <v>18</v>
      </c>
      <c r="S21" s="128">
        <v>19</v>
      </c>
      <c r="T21" s="26"/>
      <c r="U21" s="26"/>
      <c r="V21" s="26"/>
      <c r="W21" s="26"/>
      <c r="X21" s="26"/>
      <c r="Y21" s="26"/>
      <c r="Z21" s="25"/>
      <c r="AA21" s="25"/>
      <c r="AB21" s="25"/>
    </row>
    <row r="22" spans="1:28" s="2" customFormat="1" ht="18.75" x14ac:dyDescent="0.2">
      <c r="A22" s="170" t="s">
        <v>474</v>
      </c>
      <c r="B22" s="170" t="s">
        <v>474</v>
      </c>
      <c r="C22" s="170" t="s">
        <v>474</v>
      </c>
      <c r="D22" s="170" t="s">
        <v>474</v>
      </c>
      <c r="E22" s="170" t="s">
        <v>474</v>
      </c>
      <c r="F22" s="170" t="s">
        <v>474</v>
      </c>
      <c r="G22" s="170" t="s">
        <v>474</v>
      </c>
      <c r="H22" s="170" t="s">
        <v>474</v>
      </c>
      <c r="I22" s="170" t="s">
        <v>474</v>
      </c>
      <c r="J22" s="170" t="s">
        <v>474</v>
      </c>
      <c r="K22" s="170" t="s">
        <v>474</v>
      </c>
      <c r="L22" s="170" t="s">
        <v>474</v>
      </c>
      <c r="M22" s="170" t="s">
        <v>474</v>
      </c>
      <c r="N22" s="170" t="s">
        <v>474</v>
      </c>
      <c r="O22" s="170" t="s">
        <v>474</v>
      </c>
      <c r="P22" s="170" t="s">
        <v>474</v>
      </c>
      <c r="Q22" s="170" t="s">
        <v>474</v>
      </c>
      <c r="R22" s="170" t="s">
        <v>474</v>
      </c>
      <c r="S22" s="170" t="s">
        <v>474</v>
      </c>
      <c r="T22" s="26"/>
      <c r="U22" s="26"/>
      <c r="V22" s="26"/>
      <c r="W22" s="26"/>
      <c r="X22" s="26"/>
      <c r="Y22" s="26"/>
      <c r="Z22" s="25"/>
      <c r="AA22" s="25"/>
      <c r="AB22" s="25"/>
    </row>
    <row r="23" spans="1:28" ht="20.25" customHeight="1" x14ac:dyDescent="0.25">
      <c r="A23" s="174" t="s">
        <v>474</v>
      </c>
      <c r="B23" s="174" t="s">
        <v>316</v>
      </c>
      <c r="C23" s="174" t="s">
        <v>474</v>
      </c>
      <c r="D23" s="174" t="s">
        <v>474</v>
      </c>
      <c r="E23" s="174" t="s">
        <v>474</v>
      </c>
      <c r="F23" s="174" t="s">
        <v>474</v>
      </c>
      <c r="G23" s="174" t="s">
        <v>474</v>
      </c>
      <c r="H23" s="174" t="s">
        <v>474</v>
      </c>
      <c r="I23" s="174" t="s">
        <v>474</v>
      </c>
      <c r="J23" s="174" t="s">
        <v>474</v>
      </c>
      <c r="K23" s="174" t="s">
        <v>474</v>
      </c>
      <c r="L23" s="174" t="s">
        <v>474</v>
      </c>
      <c r="M23" s="174" t="s">
        <v>474</v>
      </c>
      <c r="N23" s="174" t="s">
        <v>474</v>
      </c>
      <c r="O23" s="174" t="s">
        <v>474</v>
      </c>
      <c r="P23" s="174" t="s">
        <v>474</v>
      </c>
      <c r="Q23" s="174" t="s">
        <v>474</v>
      </c>
      <c r="R23" s="174" t="s">
        <v>474</v>
      </c>
      <c r="S23" s="174" t="s">
        <v>474</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6"/>
      <c r="T2" s="144" t="s">
        <v>67</v>
      </c>
    </row>
    <row r="3" spans="1:20" s="10" customFormat="1" ht="18.75" customHeight="1" x14ac:dyDescent="0.2">
      <c r="A3" s="16"/>
      <c r="H3" s="14"/>
      <c r="S3" s="147"/>
      <c r="T3" s="145" t="s">
        <v>9</v>
      </c>
    </row>
    <row r="4" spans="1:20" s="10" customFormat="1" ht="18.75" customHeight="1" x14ac:dyDescent="0.2">
      <c r="A4" s="16"/>
      <c r="H4" s="14"/>
      <c r="S4" s="147"/>
      <c r="T4" s="145" t="s">
        <v>66</v>
      </c>
    </row>
    <row r="5" spans="1:20" s="10" customFormat="1" ht="18.75" customHeight="1" x14ac:dyDescent="0.3">
      <c r="A5" s="16"/>
      <c r="H5" s="14"/>
      <c r="T5" s="13"/>
    </row>
    <row r="6" spans="1:20" s="10" customFormat="1" x14ac:dyDescent="0.2">
      <c r="A6" s="248" t="str">
        <f>'1. паспорт местоположение'!A5:C5</f>
        <v>Год раскрытия информации: ___2025__ год</v>
      </c>
      <c r="B6" s="248"/>
      <c r="C6" s="248"/>
      <c r="D6" s="248"/>
      <c r="E6" s="248"/>
      <c r="F6" s="248"/>
      <c r="G6" s="248"/>
      <c r="H6" s="248"/>
      <c r="I6" s="248"/>
      <c r="J6" s="248"/>
      <c r="K6" s="248"/>
      <c r="L6" s="248"/>
      <c r="M6" s="248"/>
      <c r="N6" s="248"/>
      <c r="O6" s="248"/>
      <c r="P6" s="248"/>
      <c r="Q6" s="248"/>
      <c r="R6" s="248"/>
      <c r="S6" s="248"/>
      <c r="T6" s="248"/>
    </row>
    <row r="7" spans="1:20" s="10" customFormat="1" x14ac:dyDescent="0.2">
      <c r="A7" s="15"/>
      <c r="H7" s="14"/>
    </row>
    <row r="8" spans="1:20" s="10" customFormat="1" ht="18.75" x14ac:dyDescent="0.2">
      <c r="A8" s="252" t="s">
        <v>8</v>
      </c>
      <c r="B8" s="252"/>
      <c r="C8" s="252"/>
      <c r="D8" s="252"/>
      <c r="E8" s="252"/>
      <c r="F8" s="252"/>
      <c r="G8" s="252"/>
      <c r="H8" s="252"/>
      <c r="I8" s="252"/>
      <c r="J8" s="252"/>
      <c r="K8" s="252"/>
      <c r="L8" s="252"/>
      <c r="M8" s="252"/>
      <c r="N8" s="252"/>
      <c r="O8" s="252"/>
      <c r="P8" s="252"/>
      <c r="Q8" s="252"/>
      <c r="R8" s="252"/>
      <c r="S8" s="252"/>
      <c r="T8" s="252"/>
    </row>
    <row r="9" spans="1:20" s="10" customFormat="1" ht="7.5" customHeight="1" x14ac:dyDescent="0.2">
      <c r="A9" s="252"/>
      <c r="B9" s="252"/>
      <c r="C9" s="252"/>
      <c r="D9" s="252"/>
      <c r="E9" s="252"/>
      <c r="F9" s="252"/>
      <c r="G9" s="252"/>
      <c r="H9" s="252"/>
      <c r="I9" s="252"/>
      <c r="J9" s="252"/>
      <c r="K9" s="252"/>
      <c r="L9" s="252"/>
      <c r="M9" s="252"/>
      <c r="N9" s="252"/>
      <c r="O9" s="252"/>
      <c r="P9" s="252"/>
      <c r="Q9" s="252"/>
      <c r="R9" s="252"/>
      <c r="S9" s="252"/>
      <c r="T9" s="252"/>
    </row>
    <row r="10" spans="1:20" s="10" customFormat="1" ht="18.75" customHeight="1" x14ac:dyDescent="0.2">
      <c r="A10" s="253" t="s">
        <v>472</v>
      </c>
      <c r="B10" s="253"/>
      <c r="C10" s="253"/>
      <c r="D10" s="253"/>
      <c r="E10" s="253"/>
      <c r="F10" s="253"/>
      <c r="G10" s="253"/>
      <c r="H10" s="253"/>
      <c r="I10" s="253"/>
      <c r="J10" s="253"/>
      <c r="K10" s="253"/>
      <c r="L10" s="253"/>
      <c r="M10" s="253"/>
      <c r="N10" s="253"/>
      <c r="O10" s="253"/>
      <c r="P10" s="253"/>
      <c r="Q10" s="253"/>
      <c r="R10" s="253"/>
      <c r="S10" s="253"/>
      <c r="T10" s="253"/>
    </row>
    <row r="11" spans="1:20" s="10" customFormat="1" ht="18.75" customHeight="1" x14ac:dyDescent="0.2">
      <c r="A11" s="249" t="s">
        <v>7</v>
      </c>
      <c r="B11" s="249"/>
      <c r="C11" s="249"/>
      <c r="D11" s="249"/>
      <c r="E11" s="249"/>
      <c r="F11" s="249"/>
      <c r="G11" s="249"/>
      <c r="H11" s="249"/>
      <c r="I11" s="249"/>
      <c r="J11" s="249"/>
      <c r="K11" s="249"/>
      <c r="L11" s="249"/>
      <c r="M11" s="249"/>
      <c r="N11" s="249"/>
      <c r="O11" s="249"/>
      <c r="P11" s="249"/>
      <c r="Q11" s="249"/>
      <c r="R11" s="249"/>
      <c r="S11" s="249"/>
      <c r="T11" s="249"/>
    </row>
    <row r="12" spans="1:20" s="10" customFormat="1" ht="9.75" customHeight="1" x14ac:dyDescent="0.2">
      <c r="A12" s="252"/>
      <c r="B12" s="252"/>
      <c r="C12" s="252"/>
      <c r="D12" s="252"/>
      <c r="E12" s="252"/>
      <c r="F12" s="252"/>
      <c r="G12" s="252"/>
      <c r="H12" s="252"/>
      <c r="I12" s="252"/>
      <c r="J12" s="252"/>
      <c r="K12" s="252"/>
      <c r="L12" s="252"/>
      <c r="M12" s="252"/>
      <c r="N12" s="252"/>
      <c r="O12" s="252"/>
      <c r="P12" s="252"/>
      <c r="Q12" s="252"/>
      <c r="R12" s="252"/>
      <c r="S12" s="252"/>
      <c r="T12" s="252"/>
    </row>
    <row r="13" spans="1:20" s="10" customFormat="1" ht="18.75" customHeight="1" x14ac:dyDescent="0.2">
      <c r="A13" s="253" t="str">
        <f>'1. паспорт местоположение'!A10:C10</f>
        <v>O_1.6.7</v>
      </c>
      <c r="B13" s="253"/>
      <c r="C13" s="253"/>
      <c r="D13" s="253"/>
      <c r="E13" s="253"/>
      <c r="F13" s="253"/>
      <c r="G13" s="253"/>
      <c r="H13" s="253"/>
      <c r="I13" s="253"/>
      <c r="J13" s="253"/>
      <c r="K13" s="253"/>
      <c r="L13" s="253"/>
      <c r="M13" s="253"/>
      <c r="N13" s="253"/>
      <c r="O13" s="253"/>
      <c r="P13" s="253"/>
      <c r="Q13" s="253"/>
      <c r="R13" s="253"/>
      <c r="S13" s="253"/>
      <c r="T13" s="253"/>
    </row>
    <row r="14" spans="1:20" s="10" customFormat="1" ht="18.75" customHeight="1" x14ac:dyDescent="0.2">
      <c r="A14" s="249" t="s">
        <v>6</v>
      </c>
      <c r="B14" s="249"/>
      <c r="C14" s="249"/>
      <c r="D14" s="249"/>
      <c r="E14" s="249"/>
      <c r="F14" s="249"/>
      <c r="G14" s="249"/>
      <c r="H14" s="249"/>
      <c r="I14" s="249"/>
      <c r="J14" s="249"/>
      <c r="K14" s="249"/>
      <c r="L14" s="249"/>
      <c r="M14" s="249"/>
      <c r="N14" s="249"/>
      <c r="O14" s="249"/>
      <c r="P14" s="249"/>
      <c r="Q14" s="249"/>
      <c r="R14" s="249"/>
      <c r="S14" s="249"/>
      <c r="T14" s="249"/>
    </row>
    <row r="15" spans="1:20" s="7" customFormat="1" ht="15.75" customHeight="1" x14ac:dyDescent="0.2">
      <c r="A15" s="257"/>
      <c r="B15" s="257"/>
      <c r="C15" s="257"/>
      <c r="D15" s="257"/>
      <c r="E15" s="257"/>
      <c r="F15" s="257"/>
      <c r="G15" s="257"/>
      <c r="H15" s="257"/>
      <c r="I15" s="257"/>
      <c r="J15" s="257"/>
      <c r="K15" s="257"/>
      <c r="L15" s="257"/>
      <c r="M15" s="257"/>
      <c r="N15" s="257"/>
      <c r="O15" s="257"/>
      <c r="P15" s="257"/>
      <c r="Q15" s="257"/>
      <c r="R15" s="257"/>
      <c r="S15" s="257"/>
      <c r="T15" s="257"/>
    </row>
    <row r="16" spans="1:20" s="2" customFormat="1" ht="12" x14ac:dyDescent="0.2">
      <c r="A16" s="253" t="str">
        <f>'1. паспорт местоположение'!A12:C12</f>
        <v>Модернизация корпоративной системы электронного документооборота DIRECTUM RX (ввод - 2025 г.)</v>
      </c>
      <c r="B16" s="253"/>
      <c r="C16" s="253"/>
      <c r="D16" s="253"/>
      <c r="E16" s="253"/>
      <c r="F16" s="253"/>
      <c r="G16" s="253"/>
      <c r="H16" s="253"/>
      <c r="I16" s="253"/>
      <c r="J16" s="253"/>
      <c r="K16" s="253"/>
      <c r="L16" s="253"/>
      <c r="M16" s="253"/>
      <c r="N16" s="253"/>
      <c r="O16" s="253"/>
      <c r="P16" s="253"/>
      <c r="Q16" s="253"/>
      <c r="R16" s="253"/>
      <c r="S16" s="253"/>
      <c r="T16" s="253"/>
    </row>
    <row r="17" spans="1:113" s="2" customFormat="1" ht="15" customHeight="1" x14ac:dyDescent="0.2">
      <c r="A17" s="249" t="s">
        <v>5</v>
      </c>
      <c r="B17" s="249"/>
      <c r="C17" s="249"/>
      <c r="D17" s="249"/>
      <c r="E17" s="249"/>
      <c r="F17" s="249"/>
      <c r="G17" s="249"/>
      <c r="H17" s="249"/>
      <c r="I17" s="249"/>
      <c r="J17" s="249"/>
      <c r="K17" s="249"/>
      <c r="L17" s="249"/>
      <c r="M17" s="249"/>
      <c r="N17" s="249"/>
      <c r="O17" s="249"/>
      <c r="P17" s="249"/>
      <c r="Q17" s="249"/>
      <c r="R17" s="249"/>
      <c r="S17" s="249"/>
      <c r="T17" s="249"/>
    </row>
    <row r="18" spans="1:113" s="2" customFormat="1" ht="15" customHeight="1" x14ac:dyDescent="0.2">
      <c r="A18" s="255"/>
      <c r="B18" s="255"/>
      <c r="C18" s="255"/>
      <c r="D18" s="255"/>
      <c r="E18" s="255"/>
      <c r="F18" s="255"/>
      <c r="G18" s="255"/>
      <c r="H18" s="255"/>
      <c r="I18" s="255"/>
      <c r="J18" s="255"/>
      <c r="K18" s="255"/>
      <c r="L18" s="255"/>
      <c r="M18" s="255"/>
      <c r="N18" s="255"/>
      <c r="O18" s="255"/>
      <c r="P18" s="255"/>
      <c r="Q18" s="255"/>
      <c r="R18" s="255"/>
      <c r="S18" s="255"/>
      <c r="T18" s="255"/>
    </row>
    <row r="19" spans="1:113" s="2" customFormat="1" ht="15" customHeight="1" x14ac:dyDescent="0.2">
      <c r="A19" s="251" t="s">
        <v>427</v>
      </c>
      <c r="B19" s="251"/>
      <c r="C19" s="251"/>
      <c r="D19" s="251"/>
      <c r="E19" s="251"/>
      <c r="F19" s="251"/>
      <c r="G19" s="251"/>
      <c r="H19" s="251"/>
      <c r="I19" s="251"/>
      <c r="J19" s="251"/>
      <c r="K19" s="251"/>
      <c r="L19" s="251"/>
      <c r="M19" s="251"/>
      <c r="N19" s="251"/>
      <c r="O19" s="251"/>
      <c r="P19" s="251"/>
      <c r="Q19" s="251"/>
      <c r="R19" s="251"/>
      <c r="S19" s="251"/>
      <c r="T19" s="251"/>
    </row>
    <row r="20" spans="1:113" s="55" customFormat="1" ht="9.75" customHeight="1" x14ac:dyDescent="0.25">
      <c r="A20" s="264"/>
      <c r="B20" s="264"/>
      <c r="C20" s="264"/>
      <c r="D20" s="264"/>
      <c r="E20" s="264"/>
      <c r="F20" s="264"/>
      <c r="G20" s="264"/>
      <c r="H20" s="264"/>
      <c r="I20" s="264"/>
      <c r="J20" s="264"/>
      <c r="K20" s="264"/>
      <c r="L20" s="264"/>
      <c r="M20" s="264"/>
      <c r="N20" s="264"/>
      <c r="O20" s="264"/>
      <c r="P20" s="264"/>
      <c r="Q20" s="264"/>
      <c r="R20" s="264"/>
      <c r="S20" s="264"/>
      <c r="T20" s="264"/>
    </row>
    <row r="21" spans="1:113" ht="46.5" customHeight="1" x14ac:dyDescent="0.25">
      <c r="A21" s="265" t="s">
        <v>4</v>
      </c>
      <c r="B21" s="268" t="s">
        <v>209</v>
      </c>
      <c r="C21" s="269"/>
      <c r="D21" s="272" t="s">
        <v>110</v>
      </c>
      <c r="E21" s="268" t="s">
        <v>456</v>
      </c>
      <c r="F21" s="269"/>
      <c r="G21" s="268" t="s">
        <v>229</v>
      </c>
      <c r="H21" s="269"/>
      <c r="I21" s="268" t="s">
        <v>109</v>
      </c>
      <c r="J21" s="269"/>
      <c r="K21" s="272" t="s">
        <v>108</v>
      </c>
      <c r="L21" s="268" t="s">
        <v>107</v>
      </c>
      <c r="M21" s="269"/>
      <c r="N21" s="268" t="s">
        <v>452</v>
      </c>
      <c r="O21" s="269"/>
      <c r="P21" s="272" t="s">
        <v>106</v>
      </c>
      <c r="Q21" s="261" t="s">
        <v>105</v>
      </c>
      <c r="R21" s="262"/>
      <c r="S21" s="261" t="s">
        <v>104</v>
      </c>
      <c r="T21" s="263"/>
    </row>
    <row r="22" spans="1:113" ht="155.25" customHeight="1" x14ac:dyDescent="0.25">
      <c r="A22" s="266"/>
      <c r="B22" s="270"/>
      <c r="C22" s="271"/>
      <c r="D22" s="275"/>
      <c r="E22" s="270"/>
      <c r="F22" s="271"/>
      <c r="G22" s="270"/>
      <c r="H22" s="271"/>
      <c r="I22" s="270"/>
      <c r="J22" s="271"/>
      <c r="K22" s="273"/>
      <c r="L22" s="270"/>
      <c r="M22" s="271"/>
      <c r="N22" s="270"/>
      <c r="O22" s="271"/>
      <c r="P22" s="273"/>
      <c r="Q22" s="83" t="s">
        <v>103</v>
      </c>
      <c r="R22" s="83" t="s">
        <v>426</v>
      </c>
      <c r="S22" s="83" t="s">
        <v>102</v>
      </c>
      <c r="T22" s="83" t="s">
        <v>101</v>
      </c>
    </row>
    <row r="23" spans="1:113" ht="35.25" customHeight="1" x14ac:dyDescent="0.25">
      <c r="A23" s="267"/>
      <c r="B23" s="135" t="s">
        <v>99</v>
      </c>
      <c r="C23" s="135" t="s">
        <v>100</v>
      </c>
      <c r="D23" s="273"/>
      <c r="E23" s="135" t="s">
        <v>99</v>
      </c>
      <c r="F23" s="135" t="s">
        <v>100</v>
      </c>
      <c r="G23" s="135" t="s">
        <v>99</v>
      </c>
      <c r="H23" s="135" t="s">
        <v>100</v>
      </c>
      <c r="I23" s="135" t="s">
        <v>99</v>
      </c>
      <c r="J23" s="135" t="s">
        <v>100</v>
      </c>
      <c r="K23" s="135" t="s">
        <v>99</v>
      </c>
      <c r="L23" s="135" t="s">
        <v>99</v>
      </c>
      <c r="M23" s="135" t="s">
        <v>100</v>
      </c>
      <c r="N23" s="135" t="s">
        <v>99</v>
      </c>
      <c r="O23" s="135" t="s">
        <v>100</v>
      </c>
      <c r="P23" s="136" t="s">
        <v>99</v>
      </c>
      <c r="Q23" s="83" t="s">
        <v>99</v>
      </c>
      <c r="R23" s="83" t="s">
        <v>99</v>
      </c>
      <c r="S23" s="83" t="s">
        <v>99</v>
      </c>
      <c r="T23" s="83"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474</v>
      </c>
      <c r="B25" s="56" t="s">
        <v>474</v>
      </c>
      <c r="C25" s="56" t="s">
        <v>474</v>
      </c>
      <c r="D25" s="56" t="s">
        <v>474</v>
      </c>
      <c r="E25" s="56" t="s">
        <v>474</v>
      </c>
      <c r="F25" s="56" t="s">
        <v>474</v>
      </c>
      <c r="G25" s="56" t="s">
        <v>474</v>
      </c>
      <c r="H25" s="56" t="s">
        <v>474</v>
      </c>
      <c r="I25" s="56" t="s">
        <v>474</v>
      </c>
      <c r="J25" s="56" t="s">
        <v>474</v>
      </c>
      <c r="K25" s="56" t="s">
        <v>474</v>
      </c>
      <c r="L25" s="56" t="s">
        <v>474</v>
      </c>
      <c r="M25" s="56" t="s">
        <v>474</v>
      </c>
      <c r="N25" s="56" t="s">
        <v>474</v>
      </c>
      <c r="O25" s="56" t="s">
        <v>474</v>
      </c>
      <c r="P25" s="56" t="s">
        <v>474</v>
      </c>
      <c r="Q25" s="56" t="s">
        <v>474</v>
      </c>
      <c r="R25" s="56" t="s">
        <v>474</v>
      </c>
      <c r="S25" s="56" t="s">
        <v>474</v>
      </c>
      <c r="T25" s="56" t="s">
        <v>474</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74"/>
      <c r="C29" s="274"/>
      <c r="D29" s="274"/>
      <c r="E29" s="274"/>
      <c r="F29" s="274"/>
      <c r="G29" s="274"/>
      <c r="H29" s="274"/>
      <c r="I29" s="274"/>
      <c r="J29" s="274"/>
      <c r="K29" s="274"/>
      <c r="L29" s="274"/>
      <c r="M29" s="274"/>
      <c r="N29" s="274"/>
      <c r="O29" s="274"/>
      <c r="P29" s="274"/>
      <c r="Q29" s="274"/>
      <c r="R29" s="274"/>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6"/>
      <c r="AA1" s="144" t="s">
        <v>67</v>
      </c>
    </row>
    <row r="2" spans="1:27" s="10" customFormat="1" ht="18.75" customHeight="1" x14ac:dyDescent="0.2">
      <c r="E2" s="16"/>
      <c r="Q2" s="14"/>
      <c r="R2" s="14"/>
      <c r="Z2" s="147"/>
      <c r="AA2" s="145" t="s">
        <v>9</v>
      </c>
    </row>
    <row r="3" spans="1:27" s="10" customFormat="1" ht="18.75" customHeight="1" x14ac:dyDescent="0.2">
      <c r="E3" s="16"/>
      <c r="Q3" s="14"/>
      <c r="R3" s="14"/>
      <c r="Z3" s="147"/>
      <c r="AA3" s="145" t="s">
        <v>66</v>
      </c>
    </row>
    <row r="4" spans="1:27" s="10" customFormat="1" x14ac:dyDescent="0.2">
      <c r="E4" s="15"/>
      <c r="Q4" s="14"/>
      <c r="R4" s="14"/>
    </row>
    <row r="5" spans="1:27" s="10" customFormat="1"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row>
    <row r="6" spans="1:27" s="10" customFormat="1" x14ac:dyDescent="0.2">
      <c r="A6" s="138"/>
      <c r="B6" s="138"/>
      <c r="C6" s="138"/>
      <c r="D6" s="138"/>
      <c r="E6" s="138"/>
      <c r="F6" s="138"/>
      <c r="G6" s="138"/>
      <c r="H6" s="138"/>
      <c r="I6" s="138"/>
      <c r="J6" s="138"/>
      <c r="K6" s="138"/>
      <c r="L6" s="138"/>
      <c r="M6" s="138"/>
      <c r="N6" s="138"/>
      <c r="O6" s="138"/>
      <c r="P6" s="138"/>
      <c r="Q6" s="138"/>
      <c r="R6" s="138"/>
      <c r="S6" s="138"/>
      <c r="T6" s="138"/>
    </row>
    <row r="7" spans="1:27" s="10" customFormat="1" ht="18.75" x14ac:dyDescent="0.2">
      <c r="E7" s="252" t="s">
        <v>8</v>
      </c>
      <c r="F7" s="252"/>
      <c r="G7" s="252"/>
      <c r="H7" s="252"/>
      <c r="I7" s="252"/>
      <c r="J7" s="252"/>
      <c r="K7" s="252"/>
      <c r="L7" s="252"/>
      <c r="M7" s="252"/>
      <c r="N7" s="252"/>
      <c r="O7" s="252"/>
      <c r="P7" s="252"/>
      <c r="Q7" s="252"/>
      <c r="R7" s="252"/>
      <c r="S7" s="252"/>
      <c r="T7" s="252"/>
      <c r="U7" s="252"/>
      <c r="V7" s="252"/>
      <c r="W7" s="252"/>
      <c r="X7" s="252"/>
      <c r="Y7" s="252"/>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3" t="str">
        <f>'1. паспорт местоположение'!A8</f>
        <v>ООО ХК "СДС-Энерго"</v>
      </c>
      <c r="F9" s="253"/>
      <c r="G9" s="253"/>
      <c r="H9" s="253"/>
      <c r="I9" s="253"/>
      <c r="J9" s="253"/>
      <c r="K9" s="253"/>
      <c r="L9" s="253"/>
      <c r="M9" s="253"/>
      <c r="N9" s="253"/>
      <c r="O9" s="253"/>
      <c r="P9" s="253"/>
      <c r="Q9" s="253"/>
      <c r="R9" s="253"/>
      <c r="S9" s="253"/>
      <c r="T9" s="253"/>
      <c r="U9" s="253"/>
      <c r="V9" s="253"/>
      <c r="W9" s="253"/>
      <c r="X9" s="253"/>
      <c r="Y9" s="253"/>
    </row>
    <row r="10" spans="1:27" s="10" customFormat="1" ht="18.75" customHeight="1" x14ac:dyDescent="0.2">
      <c r="E10" s="249" t="s">
        <v>7</v>
      </c>
      <c r="F10" s="249"/>
      <c r="G10" s="249"/>
      <c r="H10" s="249"/>
      <c r="I10" s="249"/>
      <c r="J10" s="249"/>
      <c r="K10" s="249"/>
      <c r="L10" s="249"/>
      <c r="M10" s="249"/>
      <c r="N10" s="249"/>
      <c r="O10" s="249"/>
      <c r="P10" s="249"/>
      <c r="Q10" s="249"/>
      <c r="R10" s="249"/>
      <c r="S10" s="249"/>
      <c r="T10" s="249"/>
      <c r="U10" s="249"/>
      <c r="V10" s="249"/>
      <c r="W10" s="249"/>
      <c r="X10" s="249"/>
      <c r="Y10" s="249"/>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3" t="str">
        <f>'1. паспорт местоположение'!A10</f>
        <v>O_1.6.7</v>
      </c>
      <c r="F12" s="253"/>
      <c r="G12" s="253"/>
      <c r="H12" s="253"/>
      <c r="I12" s="253"/>
      <c r="J12" s="253"/>
      <c r="K12" s="253"/>
      <c r="L12" s="253"/>
      <c r="M12" s="253"/>
      <c r="N12" s="253"/>
      <c r="O12" s="253"/>
      <c r="P12" s="253"/>
      <c r="Q12" s="253"/>
      <c r="R12" s="253"/>
      <c r="S12" s="253"/>
      <c r="T12" s="253"/>
      <c r="U12" s="253"/>
      <c r="V12" s="253"/>
      <c r="W12" s="253"/>
      <c r="X12" s="253"/>
      <c r="Y12" s="253"/>
    </row>
    <row r="13" spans="1:27" s="10" customFormat="1" ht="18.75" customHeight="1" x14ac:dyDescent="0.2">
      <c r="E13" s="249" t="s">
        <v>6</v>
      </c>
      <c r="F13" s="249"/>
      <c r="G13" s="249"/>
      <c r="H13" s="249"/>
      <c r="I13" s="249"/>
      <c r="J13" s="249"/>
      <c r="K13" s="249"/>
      <c r="L13" s="249"/>
      <c r="M13" s="249"/>
      <c r="N13" s="249"/>
      <c r="O13" s="249"/>
      <c r="P13" s="249"/>
      <c r="Q13" s="249"/>
      <c r="R13" s="249"/>
      <c r="S13" s="249"/>
      <c r="T13" s="249"/>
      <c r="U13" s="249"/>
      <c r="V13" s="249"/>
      <c r="W13" s="249"/>
      <c r="X13" s="249"/>
      <c r="Y13" s="249"/>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3" t="str">
        <f>'1. паспорт местоположение'!A12</f>
        <v>Модернизация корпоративной системы электронного документооборота DIRECTUM RX (ввод - 2025 г.)</v>
      </c>
      <c r="F15" s="253"/>
      <c r="G15" s="253"/>
      <c r="H15" s="253"/>
      <c r="I15" s="253"/>
      <c r="J15" s="253"/>
      <c r="K15" s="253"/>
      <c r="L15" s="253"/>
      <c r="M15" s="253"/>
      <c r="N15" s="253"/>
      <c r="O15" s="253"/>
      <c r="P15" s="253"/>
      <c r="Q15" s="253"/>
      <c r="R15" s="253"/>
      <c r="S15" s="253"/>
      <c r="T15" s="253"/>
      <c r="U15" s="253"/>
      <c r="V15" s="253"/>
      <c r="W15" s="253"/>
      <c r="X15" s="253"/>
      <c r="Y15" s="253"/>
    </row>
    <row r="16" spans="1:27" s="2" customFormat="1" ht="15" customHeight="1" x14ac:dyDescent="0.2">
      <c r="E16" s="249" t="s">
        <v>5</v>
      </c>
      <c r="F16" s="249"/>
      <c r="G16" s="249"/>
      <c r="H16" s="249"/>
      <c r="I16" s="249"/>
      <c r="J16" s="249"/>
      <c r="K16" s="249"/>
      <c r="L16" s="249"/>
      <c r="M16" s="249"/>
      <c r="N16" s="249"/>
      <c r="O16" s="249"/>
      <c r="P16" s="249"/>
      <c r="Q16" s="249"/>
      <c r="R16" s="249"/>
      <c r="S16" s="249"/>
      <c r="T16" s="249"/>
      <c r="U16" s="249"/>
      <c r="V16" s="249"/>
      <c r="W16" s="249"/>
      <c r="X16" s="249"/>
      <c r="Y16" s="249"/>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51"/>
      <c r="F18" s="251"/>
      <c r="G18" s="251"/>
      <c r="H18" s="251"/>
      <c r="I18" s="251"/>
      <c r="J18" s="251"/>
      <c r="K18" s="251"/>
      <c r="L18" s="251"/>
      <c r="M18" s="251"/>
      <c r="N18" s="251"/>
      <c r="O18" s="251"/>
      <c r="P18" s="251"/>
      <c r="Q18" s="251"/>
      <c r="R18" s="251"/>
      <c r="S18" s="251"/>
      <c r="T18" s="251"/>
      <c r="U18" s="251"/>
      <c r="V18" s="251"/>
      <c r="W18" s="251"/>
      <c r="X18" s="251"/>
      <c r="Y18" s="251"/>
    </row>
    <row r="19" spans="1:27" ht="25.5" customHeight="1" x14ac:dyDescent="0.25">
      <c r="A19" s="251" t="s">
        <v>429</v>
      </c>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row>
    <row r="20" spans="1:27" s="55" customFormat="1" ht="21" customHeight="1" x14ac:dyDescent="0.25"/>
    <row r="21" spans="1:27" ht="45.75" customHeight="1" x14ac:dyDescent="0.25">
      <c r="A21" s="276" t="s">
        <v>4</v>
      </c>
      <c r="B21" s="278" t="s">
        <v>436</v>
      </c>
      <c r="C21" s="279"/>
      <c r="D21" s="278" t="s">
        <v>438</v>
      </c>
      <c r="E21" s="279"/>
      <c r="F21" s="261" t="s">
        <v>92</v>
      </c>
      <c r="G21" s="263"/>
      <c r="H21" s="263"/>
      <c r="I21" s="262"/>
      <c r="J21" s="276" t="s">
        <v>439</v>
      </c>
      <c r="K21" s="278" t="s">
        <v>440</v>
      </c>
      <c r="L21" s="279"/>
      <c r="M21" s="278" t="s">
        <v>441</v>
      </c>
      <c r="N21" s="279"/>
      <c r="O21" s="278" t="s">
        <v>428</v>
      </c>
      <c r="P21" s="279"/>
      <c r="Q21" s="278" t="s">
        <v>115</v>
      </c>
      <c r="R21" s="279"/>
      <c r="S21" s="276" t="s">
        <v>114</v>
      </c>
      <c r="T21" s="276" t="s">
        <v>442</v>
      </c>
      <c r="U21" s="276" t="s">
        <v>437</v>
      </c>
      <c r="V21" s="278" t="s">
        <v>113</v>
      </c>
      <c r="W21" s="279"/>
      <c r="X21" s="261" t="s">
        <v>105</v>
      </c>
      <c r="Y21" s="263"/>
      <c r="Z21" s="261" t="s">
        <v>104</v>
      </c>
      <c r="AA21" s="263"/>
    </row>
    <row r="22" spans="1:27" ht="216" customHeight="1" x14ac:dyDescent="0.25">
      <c r="A22" s="282"/>
      <c r="B22" s="280"/>
      <c r="C22" s="281"/>
      <c r="D22" s="280"/>
      <c r="E22" s="281"/>
      <c r="F22" s="261" t="s">
        <v>112</v>
      </c>
      <c r="G22" s="262"/>
      <c r="H22" s="261" t="s">
        <v>111</v>
      </c>
      <c r="I22" s="262"/>
      <c r="J22" s="277"/>
      <c r="K22" s="280"/>
      <c r="L22" s="281"/>
      <c r="M22" s="280"/>
      <c r="N22" s="281"/>
      <c r="O22" s="280"/>
      <c r="P22" s="281"/>
      <c r="Q22" s="280"/>
      <c r="R22" s="281"/>
      <c r="S22" s="277"/>
      <c r="T22" s="277"/>
      <c r="U22" s="277"/>
      <c r="V22" s="280"/>
      <c r="W22" s="281"/>
      <c r="X22" s="83" t="s">
        <v>103</v>
      </c>
      <c r="Y22" s="83" t="s">
        <v>426</v>
      </c>
      <c r="Z22" s="83" t="s">
        <v>102</v>
      </c>
      <c r="AA22" s="83" t="s">
        <v>101</v>
      </c>
    </row>
    <row r="23" spans="1:27" ht="60" customHeight="1" x14ac:dyDescent="0.25">
      <c r="A23" s="277"/>
      <c r="B23" s="133" t="s">
        <v>99</v>
      </c>
      <c r="C23" s="133" t="s">
        <v>100</v>
      </c>
      <c r="D23" s="84" t="s">
        <v>99</v>
      </c>
      <c r="E23" s="84" t="s">
        <v>100</v>
      </c>
      <c r="F23" s="84" t="s">
        <v>99</v>
      </c>
      <c r="G23" s="84" t="s">
        <v>100</v>
      </c>
      <c r="H23" s="84" t="s">
        <v>99</v>
      </c>
      <c r="I23" s="84" t="s">
        <v>100</v>
      </c>
      <c r="J23" s="84" t="s">
        <v>99</v>
      </c>
      <c r="K23" s="84" t="s">
        <v>99</v>
      </c>
      <c r="L23" s="84" t="s">
        <v>100</v>
      </c>
      <c r="M23" s="84" t="s">
        <v>99</v>
      </c>
      <c r="N23" s="84" t="s">
        <v>100</v>
      </c>
      <c r="O23" s="84" t="s">
        <v>99</v>
      </c>
      <c r="P23" s="84" t="s">
        <v>100</v>
      </c>
      <c r="Q23" s="84" t="s">
        <v>99</v>
      </c>
      <c r="R23" s="84" t="s">
        <v>100</v>
      </c>
      <c r="S23" s="84" t="s">
        <v>99</v>
      </c>
      <c r="T23" s="84" t="s">
        <v>99</v>
      </c>
      <c r="U23" s="84" t="s">
        <v>99</v>
      </c>
      <c r="V23" s="84" t="s">
        <v>99</v>
      </c>
      <c r="W23" s="84" t="s">
        <v>100</v>
      </c>
      <c r="X23" s="84" t="s">
        <v>99</v>
      </c>
      <c r="Y23" s="84" t="s">
        <v>99</v>
      </c>
      <c r="Z23" s="83" t="s">
        <v>99</v>
      </c>
      <c r="AA23" s="83" t="s">
        <v>99</v>
      </c>
    </row>
    <row r="24" spans="1:27" x14ac:dyDescent="0.25">
      <c r="A24" s="88">
        <v>1</v>
      </c>
      <c r="B24" s="88">
        <v>2</v>
      </c>
      <c r="C24" s="88">
        <v>3</v>
      </c>
      <c r="D24" s="88">
        <v>4</v>
      </c>
      <c r="E24" s="88">
        <v>5</v>
      </c>
      <c r="F24" s="88">
        <v>6</v>
      </c>
      <c r="G24" s="88">
        <v>7</v>
      </c>
      <c r="H24" s="88">
        <v>8</v>
      </c>
      <c r="I24" s="88">
        <v>9</v>
      </c>
      <c r="J24" s="88">
        <v>10</v>
      </c>
      <c r="K24" s="88">
        <v>11</v>
      </c>
      <c r="L24" s="88">
        <v>12</v>
      </c>
      <c r="M24" s="88">
        <v>13</v>
      </c>
      <c r="N24" s="88">
        <v>14</v>
      </c>
      <c r="O24" s="88">
        <v>15</v>
      </c>
      <c r="P24" s="88">
        <v>16</v>
      </c>
      <c r="Q24" s="88">
        <v>19</v>
      </c>
      <c r="R24" s="88">
        <v>20</v>
      </c>
      <c r="S24" s="88">
        <v>21</v>
      </c>
      <c r="T24" s="88">
        <v>22</v>
      </c>
      <c r="U24" s="88">
        <v>23</v>
      </c>
      <c r="V24" s="88">
        <v>24</v>
      </c>
      <c r="W24" s="88">
        <v>25</v>
      </c>
      <c r="X24" s="88">
        <v>26</v>
      </c>
      <c r="Y24" s="88">
        <v>27</v>
      </c>
      <c r="Z24" s="88">
        <v>28</v>
      </c>
      <c r="AA24" s="88">
        <v>29</v>
      </c>
    </row>
    <row r="25" spans="1:27" s="55" customFormat="1" ht="24" customHeight="1" x14ac:dyDescent="0.25">
      <c r="A25" s="89" t="s">
        <v>474</v>
      </c>
      <c r="B25" s="89" t="s">
        <v>474</v>
      </c>
      <c r="C25" s="89" t="s">
        <v>474</v>
      </c>
      <c r="D25" s="89" t="s">
        <v>474</v>
      </c>
      <c r="E25" s="89" t="s">
        <v>474</v>
      </c>
      <c r="F25" s="89" t="s">
        <v>474</v>
      </c>
      <c r="G25" s="89" t="s">
        <v>474</v>
      </c>
      <c r="H25" s="89" t="s">
        <v>474</v>
      </c>
      <c r="I25" s="89" t="s">
        <v>474</v>
      </c>
      <c r="J25" s="89" t="s">
        <v>474</v>
      </c>
      <c r="K25" s="89" t="s">
        <v>474</v>
      </c>
      <c r="L25" s="89" t="s">
        <v>474</v>
      </c>
      <c r="M25" s="89" t="s">
        <v>474</v>
      </c>
      <c r="N25" s="89" t="s">
        <v>474</v>
      </c>
      <c r="O25" s="89" t="s">
        <v>474</v>
      </c>
      <c r="P25" s="89" t="s">
        <v>474</v>
      </c>
      <c r="Q25" s="89" t="s">
        <v>474</v>
      </c>
      <c r="R25" s="89" t="s">
        <v>474</v>
      </c>
      <c r="S25" s="89" t="s">
        <v>474</v>
      </c>
      <c r="T25" s="89" t="s">
        <v>474</v>
      </c>
      <c r="U25" s="89" t="s">
        <v>474</v>
      </c>
      <c r="V25" s="89" t="s">
        <v>474</v>
      </c>
      <c r="W25" s="89" t="s">
        <v>474</v>
      </c>
      <c r="X25" s="89" t="s">
        <v>474</v>
      </c>
      <c r="Y25" s="89" t="s">
        <v>474</v>
      </c>
      <c r="Z25" s="89" t="s">
        <v>474</v>
      </c>
      <c r="AA25" s="89" t="s">
        <v>474</v>
      </c>
    </row>
    <row r="26" spans="1:27" ht="3" customHeight="1" x14ac:dyDescent="0.25">
      <c r="X26" s="85"/>
      <c r="Y26" s="86"/>
      <c r="Z26" s="48"/>
      <c r="AA26" s="48"/>
    </row>
    <row r="27" spans="1:27" s="53" customFormat="1" ht="12.75" x14ac:dyDescent="0.2">
      <c r="A27" s="54"/>
      <c r="B27" s="54"/>
      <c r="C27" s="54"/>
      <c r="E27" s="54"/>
      <c r="X27" s="87"/>
      <c r="Y27" s="87"/>
      <c r="Z27" s="87"/>
      <c r="AA27" s="87"/>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3" zoomScale="80" zoomScaleSheetLayoutView="80" workbookViewId="0">
      <selection activeCell="C26" sqref="C26"/>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48" t="str">
        <f>'1. паспорт местоположение'!A5:C5</f>
        <v>Год раскрытия информации: ___2025__ год</v>
      </c>
      <c r="B5" s="248"/>
      <c r="C5" s="248"/>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row>
    <row r="6" spans="1:29" s="10" customFormat="1" ht="17.25" customHeight="1" x14ac:dyDescent="0.3">
      <c r="A6" s="15"/>
      <c r="E6" s="14"/>
      <c r="F6" s="14"/>
      <c r="G6" s="13"/>
    </row>
    <row r="7" spans="1:29" s="10" customFormat="1" ht="18.75" x14ac:dyDescent="0.2">
      <c r="A7" s="252" t="s">
        <v>8</v>
      </c>
      <c r="B7" s="252"/>
      <c r="C7" s="252"/>
      <c r="D7" s="11"/>
      <c r="E7" s="11"/>
      <c r="F7" s="11"/>
      <c r="G7" s="11"/>
      <c r="H7" s="11"/>
      <c r="I7" s="11"/>
      <c r="J7" s="11"/>
      <c r="K7" s="11"/>
      <c r="L7" s="11"/>
      <c r="M7" s="11"/>
      <c r="N7" s="11"/>
      <c r="O7" s="11"/>
      <c r="P7" s="11"/>
      <c r="Q7" s="11"/>
      <c r="R7" s="11"/>
      <c r="S7" s="11"/>
      <c r="T7" s="11"/>
      <c r="U7" s="11"/>
    </row>
    <row r="8" spans="1:29" s="10" customFormat="1" ht="12.75" customHeight="1" x14ac:dyDescent="0.2">
      <c r="A8" s="252"/>
      <c r="B8" s="252"/>
      <c r="C8" s="252"/>
      <c r="D8" s="12"/>
      <c r="E8" s="12"/>
      <c r="F8" s="12"/>
      <c r="G8" s="12"/>
      <c r="H8" s="11"/>
      <c r="I8" s="11"/>
      <c r="J8" s="11"/>
      <c r="K8" s="11"/>
      <c r="L8" s="11"/>
      <c r="M8" s="11"/>
      <c r="N8" s="11"/>
      <c r="O8" s="11"/>
      <c r="P8" s="11"/>
      <c r="Q8" s="11"/>
      <c r="R8" s="11"/>
      <c r="S8" s="11"/>
      <c r="T8" s="11"/>
      <c r="U8" s="11"/>
    </row>
    <row r="9" spans="1:29" s="10" customFormat="1" ht="18.75" x14ac:dyDescent="0.2">
      <c r="A9" s="253" t="str">
        <f>'1. паспорт местоположение'!A8:C8</f>
        <v>ООО ХК "СДС-Энерго"</v>
      </c>
      <c r="B9" s="253"/>
      <c r="C9" s="253"/>
      <c r="D9" s="6"/>
      <c r="E9" s="6"/>
      <c r="F9" s="6"/>
      <c r="G9" s="6"/>
      <c r="H9" s="11"/>
      <c r="I9" s="11"/>
      <c r="J9" s="11"/>
      <c r="K9" s="11"/>
      <c r="L9" s="11"/>
      <c r="M9" s="11"/>
      <c r="N9" s="11"/>
      <c r="O9" s="11"/>
      <c r="P9" s="11"/>
      <c r="Q9" s="11"/>
      <c r="R9" s="11"/>
      <c r="S9" s="11"/>
      <c r="T9" s="11"/>
      <c r="U9" s="11"/>
    </row>
    <row r="10" spans="1:29" s="10" customFormat="1" ht="18.75" x14ac:dyDescent="0.2">
      <c r="A10" s="249" t="s">
        <v>7</v>
      </c>
      <c r="B10" s="249"/>
      <c r="C10" s="249"/>
      <c r="D10" s="4"/>
      <c r="E10" s="4"/>
      <c r="F10" s="4"/>
      <c r="G10" s="4"/>
      <c r="H10" s="11"/>
      <c r="I10" s="11"/>
      <c r="J10" s="11"/>
      <c r="K10" s="11"/>
      <c r="L10" s="11"/>
      <c r="M10" s="11"/>
      <c r="N10" s="11"/>
      <c r="O10" s="11"/>
      <c r="P10" s="11"/>
      <c r="Q10" s="11"/>
      <c r="R10" s="11"/>
      <c r="S10" s="11"/>
      <c r="T10" s="11"/>
      <c r="U10" s="11"/>
    </row>
    <row r="11" spans="1:29" s="10" customFormat="1" ht="18.75" x14ac:dyDescent="0.2">
      <c r="A11" s="252"/>
      <c r="B11" s="252"/>
      <c r="C11" s="252"/>
      <c r="D11" s="12"/>
      <c r="E11" s="12"/>
      <c r="F11" s="12"/>
      <c r="G11" s="12"/>
      <c r="H11" s="11"/>
      <c r="I11" s="11"/>
      <c r="J11" s="11"/>
      <c r="K11" s="11"/>
      <c r="L11" s="11"/>
      <c r="M11" s="11"/>
      <c r="N11" s="11"/>
      <c r="O11" s="11"/>
      <c r="P11" s="11"/>
      <c r="Q11" s="11"/>
      <c r="R11" s="11"/>
      <c r="S11" s="11"/>
      <c r="T11" s="11"/>
      <c r="U11" s="11"/>
    </row>
    <row r="12" spans="1:29" s="10" customFormat="1" ht="18.75" x14ac:dyDescent="0.2">
      <c r="A12" s="253" t="str">
        <f>'1. паспорт местоположение'!A10:C10</f>
        <v>O_1.6.7</v>
      </c>
      <c r="B12" s="253"/>
      <c r="C12" s="253"/>
      <c r="D12" s="6"/>
      <c r="E12" s="6"/>
      <c r="F12" s="6"/>
      <c r="G12" s="6"/>
      <c r="H12" s="11"/>
      <c r="I12" s="11"/>
      <c r="J12" s="11"/>
      <c r="K12" s="11"/>
      <c r="L12" s="11"/>
      <c r="M12" s="11"/>
      <c r="N12" s="11"/>
      <c r="O12" s="11"/>
      <c r="P12" s="11"/>
      <c r="Q12" s="11"/>
      <c r="R12" s="11"/>
      <c r="S12" s="11"/>
      <c r="T12" s="11"/>
      <c r="U12" s="11"/>
    </row>
    <row r="13" spans="1:29" s="10" customFormat="1" ht="18.75" x14ac:dyDescent="0.2">
      <c r="A13" s="249" t="s">
        <v>6</v>
      </c>
      <c r="B13" s="249"/>
      <c r="C13" s="249"/>
      <c r="D13" s="4"/>
      <c r="E13" s="4"/>
      <c r="F13" s="4"/>
      <c r="G13" s="4"/>
      <c r="H13" s="11"/>
      <c r="I13" s="11"/>
      <c r="J13" s="11"/>
      <c r="K13" s="11"/>
      <c r="L13" s="11"/>
      <c r="M13" s="11"/>
      <c r="N13" s="11"/>
      <c r="O13" s="11"/>
      <c r="P13" s="11"/>
      <c r="Q13" s="11"/>
      <c r="R13" s="11"/>
      <c r="S13" s="11"/>
      <c r="T13" s="11"/>
      <c r="U13" s="11"/>
    </row>
    <row r="14" spans="1:29" s="7" customFormat="1" ht="12.75" customHeight="1" x14ac:dyDescent="0.2">
      <c r="A14" s="257"/>
      <c r="B14" s="257"/>
      <c r="C14" s="257"/>
      <c r="D14" s="8"/>
      <c r="E14" s="8"/>
      <c r="F14" s="8"/>
      <c r="G14" s="8"/>
      <c r="H14" s="8"/>
      <c r="I14" s="8"/>
      <c r="J14" s="8"/>
      <c r="K14" s="8"/>
      <c r="L14" s="8"/>
      <c r="M14" s="8"/>
      <c r="N14" s="8"/>
      <c r="O14" s="8"/>
      <c r="P14" s="8"/>
      <c r="Q14" s="8"/>
      <c r="R14" s="8"/>
      <c r="S14" s="8"/>
      <c r="T14" s="8"/>
      <c r="U14" s="8"/>
    </row>
    <row r="15" spans="1:29" s="2" customFormat="1" ht="17.25" customHeight="1" x14ac:dyDescent="0.2">
      <c r="A15" s="254" t="str">
        <f>'1. паспорт местоположение'!A12:C12</f>
        <v>Модернизация корпоративной системы электронного документооборота DIRECTUM RX (ввод - 2025 г.)</v>
      </c>
      <c r="B15" s="254"/>
      <c r="C15" s="254"/>
      <c r="D15" s="6"/>
      <c r="E15" s="6"/>
      <c r="F15" s="6"/>
      <c r="G15" s="6"/>
      <c r="H15" s="6"/>
      <c r="I15" s="6"/>
      <c r="J15" s="6"/>
      <c r="K15" s="6"/>
      <c r="L15" s="6"/>
      <c r="M15" s="6"/>
      <c r="N15" s="6"/>
      <c r="O15" s="6"/>
      <c r="P15" s="6"/>
      <c r="Q15" s="6"/>
      <c r="R15" s="6"/>
      <c r="S15" s="6"/>
      <c r="T15" s="6"/>
      <c r="U15" s="6"/>
    </row>
    <row r="16" spans="1:29" s="2" customFormat="1" ht="15" customHeight="1" x14ac:dyDescent="0.2">
      <c r="A16" s="249" t="s">
        <v>5</v>
      </c>
      <c r="B16" s="249"/>
      <c r="C16" s="249"/>
      <c r="D16" s="4"/>
      <c r="E16" s="4"/>
      <c r="F16" s="4"/>
      <c r="G16" s="4"/>
      <c r="H16" s="4"/>
      <c r="I16" s="4"/>
      <c r="J16" s="4"/>
      <c r="K16" s="4"/>
      <c r="L16" s="4"/>
      <c r="M16" s="4"/>
      <c r="N16" s="4"/>
      <c r="O16" s="4"/>
      <c r="P16" s="4"/>
      <c r="Q16" s="4"/>
      <c r="R16" s="4"/>
      <c r="S16" s="4"/>
      <c r="T16" s="4"/>
      <c r="U16" s="4"/>
    </row>
    <row r="17" spans="1:21" s="2" customFormat="1" ht="15" customHeight="1" x14ac:dyDescent="0.2">
      <c r="A17" s="255"/>
      <c r="B17" s="255"/>
      <c r="C17" s="255"/>
      <c r="D17" s="3"/>
      <c r="E17" s="3"/>
      <c r="F17" s="3"/>
      <c r="G17" s="3"/>
      <c r="H17" s="3"/>
      <c r="I17" s="3"/>
      <c r="J17" s="3"/>
      <c r="K17" s="3"/>
      <c r="L17" s="3"/>
      <c r="M17" s="3"/>
      <c r="N17" s="3"/>
      <c r="O17" s="3"/>
      <c r="P17" s="3"/>
      <c r="Q17" s="3"/>
      <c r="R17" s="3"/>
    </row>
    <row r="18" spans="1:21" s="2" customFormat="1" ht="39" customHeight="1" x14ac:dyDescent="0.2">
      <c r="A18" s="250" t="s">
        <v>423</v>
      </c>
      <c r="B18" s="250"/>
      <c r="C18" s="250"/>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434</v>
      </c>
      <c r="C22" s="222" t="s">
        <v>495</v>
      </c>
      <c r="D22" s="27"/>
      <c r="E22" s="26"/>
      <c r="F22" s="26"/>
      <c r="G22" s="26"/>
      <c r="H22" s="26"/>
      <c r="I22" s="26"/>
      <c r="J22" s="26"/>
      <c r="K22" s="26"/>
      <c r="L22" s="26"/>
      <c r="M22" s="26"/>
      <c r="N22" s="26"/>
      <c r="O22" s="26"/>
      <c r="P22" s="25"/>
      <c r="Q22" s="25"/>
      <c r="R22" s="25"/>
      <c r="S22" s="25"/>
      <c r="T22" s="25"/>
    </row>
    <row r="23" spans="1:21" ht="31.5" x14ac:dyDescent="0.25">
      <c r="A23" s="22" t="s">
        <v>62</v>
      </c>
      <c r="B23" s="24" t="s">
        <v>59</v>
      </c>
      <c r="C23" s="219" t="s">
        <v>491</v>
      </c>
      <c r="D23" s="21"/>
      <c r="E23" s="21"/>
      <c r="F23" s="21"/>
      <c r="G23" s="21"/>
      <c r="H23" s="21"/>
      <c r="I23" s="21"/>
      <c r="J23" s="21"/>
      <c r="K23" s="21"/>
      <c r="L23" s="21"/>
      <c r="M23" s="21"/>
      <c r="N23" s="21"/>
      <c r="O23" s="21"/>
      <c r="P23" s="21"/>
      <c r="Q23" s="21"/>
      <c r="R23" s="21"/>
      <c r="S23" s="21"/>
      <c r="T23" s="21"/>
    </row>
    <row r="24" spans="1:21" ht="47.25" x14ac:dyDescent="0.25">
      <c r="A24" s="22" t="s">
        <v>61</v>
      </c>
      <c r="B24" s="24" t="s">
        <v>454</v>
      </c>
      <c r="C24" s="219" t="s">
        <v>492</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455</v>
      </c>
      <c r="C25" s="231" t="s">
        <v>529</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219" t="s">
        <v>524</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435</v>
      </c>
      <c r="C27" s="219" t="s">
        <v>495</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73">
        <v>2024</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73">
        <v>2025</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219" t="s">
        <v>523</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5"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60"/>
      <c r="X1" s="160"/>
      <c r="Y1" s="160"/>
      <c r="Z1" s="144" t="s">
        <v>67</v>
      </c>
    </row>
    <row r="2" spans="1:28" x14ac:dyDescent="0.25">
      <c r="W2" s="160"/>
      <c r="X2" s="160"/>
      <c r="Y2" s="160"/>
      <c r="Z2" s="145" t="s">
        <v>9</v>
      </c>
    </row>
    <row r="3" spans="1:28" x14ac:dyDescent="0.25">
      <c r="W3" s="160"/>
      <c r="X3" s="160"/>
      <c r="Y3" s="160"/>
      <c r="Z3" s="145" t="s">
        <v>66</v>
      </c>
    </row>
    <row r="4" spans="1:28" ht="18.75" customHeight="1" x14ac:dyDescent="0.25">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c r="T4" s="248"/>
      <c r="U4" s="248"/>
      <c r="V4" s="248"/>
      <c r="W4" s="248"/>
      <c r="X4" s="248"/>
      <c r="Y4" s="248"/>
      <c r="Z4" s="248"/>
    </row>
    <row r="6" spans="1:28" ht="18.75" x14ac:dyDescent="0.25">
      <c r="A6" s="252" t="s">
        <v>8</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130"/>
      <c r="AB6" s="130"/>
    </row>
    <row r="7" spans="1:28" ht="18.75" x14ac:dyDescent="0.25">
      <c r="A7" s="25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130"/>
      <c r="AB7" s="130"/>
    </row>
    <row r="8" spans="1:28" x14ac:dyDescent="0.25">
      <c r="A8" s="253" t="str">
        <f>'1. паспорт местоположение'!A8:C8</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131"/>
      <c r="AB8" s="131"/>
    </row>
    <row r="9" spans="1:28" ht="15.75" x14ac:dyDescent="0.25">
      <c r="A9" s="249" t="s">
        <v>7</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132"/>
      <c r="AB9" s="132"/>
    </row>
    <row r="10" spans="1:28" ht="18.75" x14ac:dyDescent="0.25">
      <c r="A10" s="252"/>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130"/>
      <c r="AB10" s="130"/>
    </row>
    <row r="11" spans="1:28" x14ac:dyDescent="0.25">
      <c r="A11" s="253" t="str">
        <f>'1. паспорт местоположение'!A10:C10</f>
        <v>O_1.6.7</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131"/>
      <c r="AB11" s="131"/>
    </row>
    <row r="12" spans="1:28" ht="15.75" x14ac:dyDescent="0.25">
      <c r="A12" s="249" t="s">
        <v>6</v>
      </c>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132"/>
      <c r="AB12" s="132"/>
    </row>
    <row r="13" spans="1:28" ht="18.75" x14ac:dyDescent="0.25">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9"/>
      <c r="AB13" s="9"/>
    </row>
    <row r="14" spans="1:28" x14ac:dyDescent="0.25">
      <c r="A14" s="253" t="str">
        <f>'1. паспорт местоположение'!A12:C12</f>
        <v>Модернизация корпоративной системы электронного документооборота DIRECTUM RX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131"/>
      <c r="AB14" s="131"/>
    </row>
    <row r="15" spans="1:28" ht="15.75" x14ac:dyDescent="0.25">
      <c r="A15" s="249" t="s">
        <v>5</v>
      </c>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132"/>
      <c r="AB15" s="132"/>
    </row>
    <row r="16" spans="1:28" x14ac:dyDescent="0.25">
      <c r="A16" s="283"/>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140"/>
      <c r="AB16" s="140"/>
    </row>
    <row r="17" spans="1:28" x14ac:dyDescent="0.25">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140"/>
      <c r="AB17" s="140"/>
    </row>
    <row r="18" spans="1:28" x14ac:dyDescent="0.25">
      <c r="A18" s="283"/>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140"/>
      <c r="AB18" s="140"/>
    </row>
    <row r="19" spans="1:28" x14ac:dyDescent="0.25">
      <c r="A19" s="283"/>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140"/>
      <c r="AB19" s="140"/>
    </row>
    <row r="20" spans="1:28" x14ac:dyDescent="0.25">
      <c r="A20" s="284"/>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141"/>
      <c r="AB20" s="141"/>
    </row>
    <row r="21" spans="1:28" x14ac:dyDescent="0.25">
      <c r="A21" s="284"/>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141"/>
      <c r="AB21" s="141"/>
    </row>
    <row r="22" spans="1:28" ht="19.5" customHeight="1" x14ac:dyDescent="0.25">
      <c r="A22" s="285" t="s">
        <v>453</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142"/>
      <c r="AB22" s="142"/>
    </row>
    <row r="23" spans="1:28" ht="32.25" customHeight="1" x14ac:dyDescent="0.25">
      <c r="A23" s="287" t="s">
        <v>314</v>
      </c>
      <c r="B23" s="288"/>
      <c r="C23" s="288"/>
      <c r="D23" s="288"/>
      <c r="E23" s="288"/>
      <c r="F23" s="288"/>
      <c r="G23" s="288"/>
      <c r="H23" s="288"/>
      <c r="I23" s="288"/>
      <c r="J23" s="288"/>
      <c r="K23" s="288"/>
      <c r="L23" s="289"/>
      <c r="M23" s="286" t="s">
        <v>315</v>
      </c>
      <c r="N23" s="286"/>
      <c r="O23" s="286"/>
      <c r="P23" s="286"/>
      <c r="Q23" s="286"/>
      <c r="R23" s="286"/>
      <c r="S23" s="286"/>
      <c r="T23" s="286"/>
      <c r="U23" s="286"/>
      <c r="V23" s="286"/>
      <c r="W23" s="286"/>
      <c r="X23" s="286"/>
      <c r="Y23" s="286"/>
      <c r="Z23" s="286"/>
    </row>
    <row r="24" spans="1:28" ht="249" customHeight="1" x14ac:dyDescent="0.25">
      <c r="A24" s="80" t="s">
        <v>220</v>
      </c>
      <c r="B24" s="81" t="s">
        <v>227</v>
      </c>
      <c r="C24" s="80" t="s">
        <v>308</v>
      </c>
      <c r="D24" s="80" t="s">
        <v>221</v>
      </c>
      <c r="E24" s="80" t="s">
        <v>309</v>
      </c>
      <c r="F24" s="80" t="s">
        <v>311</v>
      </c>
      <c r="G24" s="80" t="s">
        <v>310</v>
      </c>
      <c r="H24" s="80" t="s">
        <v>222</v>
      </c>
      <c r="I24" s="80" t="s">
        <v>312</v>
      </c>
      <c r="J24" s="80" t="s">
        <v>228</v>
      </c>
      <c r="K24" s="81" t="s">
        <v>226</v>
      </c>
      <c r="L24" s="81" t="s">
        <v>223</v>
      </c>
      <c r="M24" s="82" t="s">
        <v>235</v>
      </c>
      <c r="N24" s="81" t="s">
        <v>460</v>
      </c>
      <c r="O24" s="80" t="s">
        <v>233</v>
      </c>
      <c r="P24" s="80" t="s">
        <v>234</v>
      </c>
      <c r="Q24" s="80" t="s">
        <v>232</v>
      </c>
      <c r="R24" s="80" t="s">
        <v>222</v>
      </c>
      <c r="S24" s="80" t="s">
        <v>231</v>
      </c>
      <c r="T24" s="80" t="s">
        <v>230</v>
      </c>
      <c r="U24" s="80" t="s">
        <v>307</v>
      </c>
      <c r="V24" s="80" t="s">
        <v>232</v>
      </c>
      <c r="W24" s="90" t="s">
        <v>225</v>
      </c>
      <c r="X24" s="90" t="s">
        <v>237</v>
      </c>
      <c r="Y24" s="90" t="s">
        <v>238</v>
      </c>
      <c r="Z24" s="92" t="s">
        <v>236</v>
      </c>
    </row>
    <row r="25" spans="1:28" ht="16.5" customHeight="1" x14ac:dyDescent="0.25">
      <c r="A25" s="80">
        <v>1</v>
      </c>
      <c r="B25" s="81">
        <v>2</v>
      </c>
      <c r="C25" s="80">
        <v>3</v>
      </c>
      <c r="D25" s="81">
        <v>4</v>
      </c>
      <c r="E25" s="80">
        <v>5</v>
      </c>
      <c r="F25" s="81">
        <v>6</v>
      </c>
      <c r="G25" s="80">
        <v>7</v>
      </c>
      <c r="H25" s="81">
        <v>8</v>
      </c>
      <c r="I25" s="80">
        <v>9</v>
      </c>
      <c r="J25" s="81">
        <v>10</v>
      </c>
      <c r="K25" s="143">
        <v>11</v>
      </c>
      <c r="L25" s="81">
        <v>12</v>
      </c>
      <c r="M25" s="143">
        <v>13</v>
      </c>
      <c r="N25" s="81">
        <v>14</v>
      </c>
      <c r="O25" s="143">
        <v>15</v>
      </c>
      <c r="P25" s="81">
        <v>16</v>
      </c>
      <c r="Q25" s="143">
        <v>17</v>
      </c>
      <c r="R25" s="81">
        <v>18</v>
      </c>
      <c r="S25" s="143">
        <v>19</v>
      </c>
      <c r="T25" s="81">
        <v>20</v>
      </c>
      <c r="U25" s="143">
        <v>21</v>
      </c>
      <c r="V25" s="81">
        <v>22</v>
      </c>
      <c r="W25" s="143">
        <v>23</v>
      </c>
      <c r="X25" s="81">
        <v>24</v>
      </c>
      <c r="Y25" s="143">
        <v>25</v>
      </c>
      <c r="Z25" s="81">
        <v>26</v>
      </c>
    </row>
    <row r="26" spans="1:28" ht="28.5" customHeight="1" x14ac:dyDescent="0.25">
      <c r="A26" s="79" t="s">
        <v>466</v>
      </c>
      <c r="B26" s="79" t="s">
        <v>466</v>
      </c>
      <c r="C26" s="79" t="s">
        <v>466</v>
      </c>
      <c r="D26" s="79" t="s">
        <v>466</v>
      </c>
      <c r="E26" s="79" t="s">
        <v>466</v>
      </c>
      <c r="F26" s="79" t="s">
        <v>466</v>
      </c>
      <c r="G26" s="79" t="s">
        <v>466</v>
      </c>
      <c r="H26" s="79" t="s">
        <v>466</v>
      </c>
      <c r="I26" s="79" t="s">
        <v>466</v>
      </c>
      <c r="J26" s="79" t="s">
        <v>466</v>
      </c>
      <c r="K26" s="79" t="s">
        <v>466</v>
      </c>
      <c r="L26" s="79" t="s">
        <v>466</v>
      </c>
      <c r="M26" s="79" t="s">
        <v>466</v>
      </c>
      <c r="N26" s="79" t="s">
        <v>466</v>
      </c>
      <c r="O26" s="79" t="s">
        <v>466</v>
      </c>
      <c r="P26" s="79" t="s">
        <v>466</v>
      </c>
      <c r="Q26" s="79" t="s">
        <v>466</v>
      </c>
      <c r="R26" s="79" t="s">
        <v>466</v>
      </c>
      <c r="S26" s="79" t="s">
        <v>466</v>
      </c>
      <c r="T26" s="79" t="s">
        <v>466</v>
      </c>
      <c r="U26" s="79" t="s">
        <v>466</v>
      </c>
      <c r="V26" s="79" t="s">
        <v>466</v>
      </c>
      <c r="W26" s="79" t="s">
        <v>466</v>
      </c>
      <c r="X26" s="79" t="s">
        <v>466</v>
      </c>
      <c r="Y26" s="79" t="s">
        <v>466</v>
      </c>
      <c r="Z26" s="79" t="s">
        <v>466</v>
      </c>
    </row>
    <row r="30" spans="1:28" x14ac:dyDescent="0.25">
      <c r="A30" s="91"/>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139"/>
      <c r="Q5" s="139"/>
      <c r="R5" s="139"/>
      <c r="S5" s="139"/>
      <c r="T5" s="139"/>
      <c r="U5" s="139"/>
      <c r="V5" s="139"/>
      <c r="W5" s="139"/>
      <c r="X5" s="139"/>
      <c r="Y5" s="139"/>
      <c r="Z5" s="139"/>
      <c r="AA5" s="139"/>
      <c r="AB5" s="139"/>
    </row>
    <row r="6" spans="1:28" s="10" customFormat="1" ht="18.75" x14ac:dyDescent="0.3">
      <c r="A6" s="15"/>
      <c r="B6" s="15"/>
      <c r="L6" s="13"/>
    </row>
    <row r="7" spans="1:28" s="10" customFormat="1" ht="18.75" x14ac:dyDescent="0.2">
      <c r="A7" s="252" t="s">
        <v>8</v>
      </c>
      <c r="B7" s="252"/>
      <c r="C7" s="252"/>
      <c r="D7" s="252"/>
      <c r="E7" s="252"/>
      <c r="F7" s="252"/>
      <c r="G7" s="252"/>
      <c r="H7" s="252"/>
      <c r="I7" s="252"/>
      <c r="J7" s="252"/>
      <c r="K7" s="252"/>
      <c r="L7" s="252"/>
      <c r="M7" s="252"/>
      <c r="N7" s="252"/>
      <c r="O7" s="252"/>
      <c r="P7" s="11"/>
      <c r="Q7" s="11"/>
      <c r="R7" s="11"/>
      <c r="S7" s="11"/>
      <c r="T7" s="11"/>
      <c r="U7" s="11"/>
      <c r="V7" s="11"/>
      <c r="W7" s="11"/>
      <c r="X7" s="11"/>
      <c r="Y7" s="11"/>
      <c r="Z7" s="11"/>
    </row>
    <row r="8" spans="1:28" s="10" customFormat="1" ht="18.75" x14ac:dyDescent="0.2">
      <c r="A8" s="252"/>
      <c r="B8" s="252"/>
      <c r="C8" s="252"/>
      <c r="D8" s="252"/>
      <c r="E8" s="252"/>
      <c r="F8" s="252"/>
      <c r="G8" s="252"/>
      <c r="H8" s="252"/>
      <c r="I8" s="252"/>
      <c r="J8" s="252"/>
      <c r="K8" s="252"/>
      <c r="L8" s="252"/>
      <c r="M8" s="252"/>
      <c r="N8" s="252"/>
      <c r="O8" s="252"/>
      <c r="P8" s="11"/>
      <c r="Q8" s="11"/>
      <c r="R8" s="11"/>
      <c r="S8" s="11"/>
      <c r="T8" s="11"/>
      <c r="U8" s="11"/>
      <c r="V8" s="11"/>
      <c r="W8" s="11"/>
      <c r="X8" s="11"/>
      <c r="Y8" s="11"/>
      <c r="Z8" s="11"/>
    </row>
    <row r="9" spans="1:28" s="10" customFormat="1" ht="18.75" x14ac:dyDescent="0.2">
      <c r="A9" s="253" t="str">
        <f>'1. паспорт местоположение'!A8:C8</f>
        <v>ООО ХК "СДС-Энерго"</v>
      </c>
      <c r="B9" s="253"/>
      <c r="C9" s="253"/>
      <c r="D9" s="253"/>
      <c r="E9" s="253"/>
      <c r="F9" s="253"/>
      <c r="G9" s="253"/>
      <c r="H9" s="253"/>
      <c r="I9" s="253"/>
      <c r="J9" s="253"/>
      <c r="K9" s="253"/>
      <c r="L9" s="253"/>
      <c r="M9" s="253"/>
      <c r="N9" s="253"/>
      <c r="O9" s="253"/>
      <c r="P9" s="11"/>
      <c r="Q9" s="11"/>
      <c r="R9" s="11"/>
      <c r="S9" s="11"/>
      <c r="T9" s="11"/>
      <c r="U9" s="11"/>
      <c r="V9" s="11"/>
      <c r="W9" s="11"/>
      <c r="X9" s="11"/>
      <c r="Y9" s="11"/>
      <c r="Z9" s="11"/>
    </row>
    <row r="10" spans="1:28" s="10" customFormat="1" ht="18.75" x14ac:dyDescent="0.2">
      <c r="A10" s="249" t="s">
        <v>7</v>
      </c>
      <c r="B10" s="249"/>
      <c r="C10" s="249"/>
      <c r="D10" s="249"/>
      <c r="E10" s="249"/>
      <c r="F10" s="249"/>
      <c r="G10" s="249"/>
      <c r="H10" s="249"/>
      <c r="I10" s="249"/>
      <c r="J10" s="249"/>
      <c r="K10" s="249"/>
      <c r="L10" s="249"/>
      <c r="M10" s="249"/>
      <c r="N10" s="249"/>
      <c r="O10" s="249"/>
      <c r="P10" s="11"/>
      <c r="Q10" s="11"/>
      <c r="R10" s="11"/>
      <c r="S10" s="11"/>
      <c r="T10" s="11"/>
      <c r="U10" s="11"/>
      <c r="V10" s="11"/>
      <c r="W10" s="11"/>
      <c r="X10" s="11"/>
      <c r="Y10" s="11"/>
      <c r="Z10" s="11"/>
    </row>
    <row r="11" spans="1:28" s="10" customFormat="1" ht="18.75" x14ac:dyDescent="0.2">
      <c r="A11" s="252"/>
      <c r="B11" s="252"/>
      <c r="C11" s="252"/>
      <c r="D11" s="252"/>
      <c r="E11" s="252"/>
      <c r="F11" s="252"/>
      <c r="G11" s="252"/>
      <c r="H11" s="252"/>
      <c r="I11" s="252"/>
      <c r="J11" s="252"/>
      <c r="K11" s="252"/>
      <c r="L11" s="252"/>
      <c r="M11" s="252"/>
      <c r="N11" s="252"/>
      <c r="O11" s="252"/>
      <c r="P11" s="11"/>
      <c r="Q11" s="11"/>
      <c r="R11" s="11"/>
      <c r="S11" s="11"/>
      <c r="T11" s="11"/>
      <c r="U11" s="11"/>
      <c r="V11" s="11"/>
      <c r="W11" s="11"/>
      <c r="X11" s="11"/>
      <c r="Y11" s="11"/>
      <c r="Z11" s="11"/>
    </row>
    <row r="12" spans="1:28" s="10" customFormat="1" ht="18.75" x14ac:dyDescent="0.2">
      <c r="A12" s="253" t="str">
        <f>'1. паспорт местоположение'!A10:C10</f>
        <v>O_1.6.7</v>
      </c>
      <c r="B12" s="253"/>
      <c r="C12" s="253"/>
      <c r="D12" s="253"/>
      <c r="E12" s="253"/>
      <c r="F12" s="253"/>
      <c r="G12" s="253"/>
      <c r="H12" s="253"/>
      <c r="I12" s="253"/>
      <c r="J12" s="253"/>
      <c r="K12" s="253"/>
      <c r="L12" s="253"/>
      <c r="M12" s="253"/>
      <c r="N12" s="253"/>
      <c r="O12" s="253"/>
      <c r="P12" s="11"/>
      <c r="Q12" s="11"/>
      <c r="R12" s="11"/>
      <c r="S12" s="11"/>
      <c r="T12" s="11"/>
      <c r="U12" s="11"/>
      <c r="V12" s="11"/>
      <c r="W12" s="11"/>
      <c r="X12" s="11"/>
      <c r="Y12" s="11"/>
      <c r="Z12" s="11"/>
    </row>
    <row r="13" spans="1:28" s="10" customFormat="1" ht="18.75" x14ac:dyDescent="0.2">
      <c r="A13" s="249" t="s">
        <v>6</v>
      </c>
      <c r="B13" s="249"/>
      <c r="C13" s="249"/>
      <c r="D13" s="249"/>
      <c r="E13" s="249"/>
      <c r="F13" s="249"/>
      <c r="G13" s="249"/>
      <c r="H13" s="249"/>
      <c r="I13" s="249"/>
      <c r="J13" s="249"/>
      <c r="K13" s="249"/>
      <c r="L13" s="249"/>
      <c r="M13" s="249"/>
      <c r="N13" s="249"/>
      <c r="O13" s="249"/>
      <c r="P13" s="11"/>
      <c r="Q13" s="11"/>
      <c r="R13" s="11"/>
      <c r="S13" s="11"/>
      <c r="T13" s="11"/>
      <c r="U13" s="11"/>
      <c r="V13" s="11"/>
      <c r="W13" s="11"/>
      <c r="X13" s="11"/>
      <c r="Y13" s="11"/>
      <c r="Z13" s="11"/>
    </row>
    <row r="14" spans="1:28" s="7" customFormat="1" ht="15.75" customHeight="1" x14ac:dyDescent="0.2">
      <c r="A14" s="257"/>
      <c r="B14" s="257"/>
      <c r="C14" s="257"/>
      <c r="D14" s="257"/>
      <c r="E14" s="257"/>
      <c r="F14" s="257"/>
      <c r="G14" s="257"/>
      <c r="H14" s="257"/>
      <c r="I14" s="257"/>
      <c r="J14" s="257"/>
      <c r="K14" s="257"/>
      <c r="L14" s="257"/>
      <c r="M14" s="257"/>
      <c r="N14" s="257"/>
      <c r="O14" s="257"/>
      <c r="P14" s="8"/>
      <c r="Q14" s="8"/>
      <c r="R14" s="8"/>
      <c r="S14" s="8"/>
      <c r="T14" s="8"/>
      <c r="U14" s="8"/>
      <c r="V14" s="8"/>
      <c r="W14" s="8"/>
      <c r="X14" s="8"/>
      <c r="Y14" s="8"/>
      <c r="Z14" s="8"/>
    </row>
    <row r="15" spans="1:28" s="2" customFormat="1" ht="12" x14ac:dyDescent="0.2">
      <c r="A15" s="253" t="str">
        <f>'1. паспорт местоположение'!A12:C12</f>
        <v>Модернизация корпоративной системы электронного документооборота DIRECTUM RX (ввод - 2025 г.)</v>
      </c>
      <c r="B15" s="253"/>
      <c r="C15" s="253"/>
      <c r="D15" s="253"/>
      <c r="E15" s="253"/>
      <c r="F15" s="253"/>
      <c r="G15" s="253"/>
      <c r="H15" s="253"/>
      <c r="I15" s="253"/>
      <c r="J15" s="253"/>
      <c r="K15" s="253"/>
      <c r="L15" s="253"/>
      <c r="M15" s="253"/>
      <c r="N15" s="253"/>
      <c r="O15" s="253"/>
      <c r="P15" s="6"/>
      <c r="Q15" s="6"/>
      <c r="R15" s="6"/>
      <c r="S15" s="6"/>
      <c r="T15" s="6"/>
      <c r="U15" s="6"/>
      <c r="V15" s="6"/>
      <c r="W15" s="6"/>
      <c r="X15" s="6"/>
      <c r="Y15" s="6"/>
      <c r="Z15" s="6"/>
    </row>
    <row r="16" spans="1:28" s="2" customFormat="1" ht="15" customHeight="1" x14ac:dyDescent="0.2">
      <c r="A16" s="249" t="s">
        <v>5</v>
      </c>
      <c r="B16" s="249"/>
      <c r="C16" s="249"/>
      <c r="D16" s="249"/>
      <c r="E16" s="249"/>
      <c r="F16" s="249"/>
      <c r="G16" s="249"/>
      <c r="H16" s="249"/>
      <c r="I16" s="249"/>
      <c r="J16" s="249"/>
      <c r="K16" s="249"/>
      <c r="L16" s="249"/>
      <c r="M16" s="249"/>
      <c r="N16" s="249"/>
      <c r="O16" s="249"/>
      <c r="P16" s="4"/>
      <c r="Q16" s="4"/>
      <c r="R16" s="4"/>
      <c r="S16" s="4"/>
      <c r="T16" s="4"/>
      <c r="U16" s="4"/>
      <c r="V16" s="4"/>
      <c r="W16" s="4"/>
      <c r="X16" s="4"/>
      <c r="Y16" s="4"/>
      <c r="Z16" s="4"/>
    </row>
    <row r="17" spans="1:26" s="2" customFormat="1" ht="15" customHeight="1" x14ac:dyDescent="0.2">
      <c r="A17" s="255"/>
      <c r="B17" s="255"/>
      <c r="C17" s="255"/>
      <c r="D17" s="255"/>
      <c r="E17" s="255"/>
      <c r="F17" s="255"/>
      <c r="G17" s="255"/>
      <c r="H17" s="255"/>
      <c r="I17" s="255"/>
      <c r="J17" s="255"/>
      <c r="K17" s="255"/>
      <c r="L17" s="255"/>
      <c r="M17" s="255"/>
      <c r="N17" s="255"/>
      <c r="O17" s="255"/>
      <c r="P17" s="3"/>
      <c r="Q17" s="3"/>
      <c r="R17" s="3"/>
      <c r="S17" s="3"/>
      <c r="T17" s="3"/>
      <c r="U17" s="3"/>
      <c r="V17" s="3"/>
      <c r="W17" s="3"/>
    </row>
    <row r="18" spans="1:26" s="2" customFormat="1" ht="91.5" customHeight="1" x14ac:dyDescent="0.2">
      <c r="A18" s="290" t="s">
        <v>430</v>
      </c>
      <c r="B18" s="290"/>
      <c r="C18" s="290"/>
      <c r="D18" s="290"/>
      <c r="E18" s="290"/>
      <c r="F18" s="290"/>
      <c r="G18" s="290"/>
      <c r="H18" s="290"/>
      <c r="I18" s="290"/>
      <c r="J18" s="290"/>
      <c r="K18" s="290"/>
      <c r="L18" s="290"/>
      <c r="M18" s="290"/>
      <c r="N18" s="290"/>
      <c r="O18" s="290"/>
      <c r="P18" s="5"/>
      <c r="Q18" s="5"/>
      <c r="R18" s="5"/>
      <c r="S18" s="5"/>
      <c r="T18" s="5"/>
      <c r="U18" s="5"/>
      <c r="V18" s="5"/>
      <c r="W18" s="5"/>
      <c r="X18" s="5"/>
      <c r="Y18" s="5"/>
      <c r="Z18" s="5"/>
    </row>
    <row r="19" spans="1:26" s="2" customFormat="1" ht="78" customHeight="1" x14ac:dyDescent="0.2">
      <c r="A19" s="258" t="s">
        <v>4</v>
      </c>
      <c r="B19" s="258" t="s">
        <v>86</v>
      </c>
      <c r="C19" s="258" t="s">
        <v>85</v>
      </c>
      <c r="D19" s="258" t="s">
        <v>74</v>
      </c>
      <c r="E19" s="291" t="s">
        <v>84</v>
      </c>
      <c r="F19" s="292"/>
      <c r="G19" s="292"/>
      <c r="H19" s="292"/>
      <c r="I19" s="293"/>
      <c r="J19" s="258" t="s">
        <v>83</v>
      </c>
      <c r="K19" s="258"/>
      <c r="L19" s="258"/>
      <c r="M19" s="258"/>
      <c r="N19" s="258"/>
      <c r="O19" s="258"/>
      <c r="P19" s="3"/>
      <c r="Q19" s="3"/>
      <c r="R19" s="3"/>
      <c r="S19" s="3"/>
      <c r="T19" s="3"/>
      <c r="U19" s="3"/>
      <c r="V19" s="3"/>
      <c r="W19" s="3"/>
    </row>
    <row r="20" spans="1:26" s="2" customFormat="1" ht="92.25" customHeight="1" x14ac:dyDescent="0.2">
      <c r="A20" s="258"/>
      <c r="B20" s="258"/>
      <c r="C20" s="258"/>
      <c r="D20" s="258"/>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474</v>
      </c>
      <c r="B22" s="42" t="s">
        <v>474</v>
      </c>
      <c r="C22" s="28" t="s">
        <v>466</v>
      </c>
      <c r="D22" s="28" t="s">
        <v>466</v>
      </c>
      <c r="E22" s="28" t="s">
        <v>466</v>
      </c>
      <c r="F22" s="28" t="s">
        <v>466</v>
      </c>
      <c r="G22" s="28" t="s">
        <v>466</v>
      </c>
      <c r="H22" s="28" t="s">
        <v>466</v>
      </c>
      <c r="I22" s="28" t="s">
        <v>466</v>
      </c>
      <c r="J22" s="28" t="s">
        <v>466</v>
      </c>
      <c r="K22" s="28" t="s">
        <v>466</v>
      </c>
      <c r="L22" s="28" t="s">
        <v>466</v>
      </c>
      <c r="M22" s="28" t="s">
        <v>466</v>
      </c>
      <c r="N22" s="28" t="s">
        <v>466</v>
      </c>
      <c r="O22" s="28" t="s">
        <v>466</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4" zoomScaleSheetLayoutView="100" workbookViewId="0">
      <selection activeCell="AK20" sqref="AK20:AL20"/>
    </sheetView>
  </sheetViews>
  <sheetFormatPr defaultRowHeight="15" x14ac:dyDescent="0.25"/>
  <cols>
    <col min="1" max="3" width="9.140625" style="93"/>
    <col min="4" max="4" width="29.85546875" style="93" customWidth="1"/>
    <col min="5" max="12" width="9.140625" style="93" hidden="1" customWidth="1"/>
    <col min="13" max="13" width="4.7109375" style="93" hidden="1" customWidth="1"/>
    <col min="14" max="17" width="9.140625" style="93" hidden="1" customWidth="1"/>
    <col min="18" max="18" width="4.7109375" style="93" hidden="1" customWidth="1"/>
    <col min="19" max="36" width="9.140625" style="93" hidden="1" customWidth="1"/>
    <col min="37" max="37" width="9.140625" style="93"/>
    <col min="38" max="38" width="5.140625" style="93" customWidth="1"/>
    <col min="39" max="39" width="3.140625" style="93" customWidth="1"/>
    <col min="40" max="40" width="12.5703125" style="93" customWidth="1"/>
    <col min="41" max="41" width="14.85546875" style="93" customWidth="1"/>
    <col min="42" max="42" width="14.140625" style="93" customWidth="1"/>
    <col min="43" max="43" width="8.42578125" style="93" customWidth="1"/>
    <col min="44" max="44" width="7.7109375" style="93" customWidth="1"/>
    <col min="45" max="16384" width="9.140625" style="93"/>
  </cols>
  <sheetData>
    <row r="1" spans="1:44" s="10" customFormat="1" ht="12" customHeight="1" x14ac:dyDescent="0.2">
      <c r="A1" s="16"/>
      <c r="I1" s="14"/>
      <c r="J1" s="14"/>
      <c r="K1" s="36" t="s">
        <v>67</v>
      </c>
      <c r="AP1" s="147"/>
      <c r="AQ1" s="147"/>
      <c r="AR1" s="144" t="s">
        <v>67</v>
      </c>
    </row>
    <row r="2" spans="1:44" s="10" customFormat="1" ht="12" customHeight="1" x14ac:dyDescent="0.3">
      <c r="A2" s="16"/>
      <c r="I2" s="14"/>
      <c r="J2" s="14"/>
      <c r="K2" s="13" t="s">
        <v>9</v>
      </c>
      <c r="AP2" s="147"/>
      <c r="AQ2" s="147"/>
      <c r="AR2" s="145" t="s">
        <v>9</v>
      </c>
    </row>
    <row r="3" spans="1:44" s="10" customFormat="1" ht="12.75" customHeight="1" x14ac:dyDescent="0.3">
      <c r="A3" s="15"/>
      <c r="I3" s="14"/>
      <c r="J3" s="14"/>
      <c r="K3" s="13" t="s">
        <v>66</v>
      </c>
      <c r="AP3" s="147"/>
      <c r="AQ3" s="147"/>
      <c r="AR3" s="145" t="s">
        <v>304</v>
      </c>
    </row>
    <row r="4" spans="1:44" s="10" customFormat="1" ht="7.5" customHeight="1" x14ac:dyDescent="0.3">
      <c r="A4" s="15"/>
      <c r="I4" s="14"/>
      <c r="J4" s="14"/>
      <c r="K4" s="13"/>
    </row>
    <row r="5" spans="1:44" s="10" customFormat="1" ht="17.25" customHeight="1"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row>
    <row r="6" spans="1:44" s="10" customFormat="1" ht="7.5" customHeight="1" x14ac:dyDescent="0.3">
      <c r="A6" s="15"/>
      <c r="I6" s="14"/>
      <c r="J6" s="14"/>
      <c r="K6" s="13"/>
    </row>
    <row r="7" spans="1:44" s="10" customFormat="1" ht="18.75" x14ac:dyDescent="0.2">
      <c r="A7" s="252" t="s">
        <v>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row>
    <row r="8" spans="1:44" s="10" customFormat="1" ht="18.75" customHeight="1" x14ac:dyDescent="0.2">
      <c r="A8" s="253" t="str">
        <f>'1. паспорт местоположение'!A8:C8</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row>
    <row r="9" spans="1:44" s="10" customFormat="1" ht="12" customHeight="1" x14ac:dyDescent="0.2">
      <c r="A9" s="299" t="s">
        <v>7</v>
      </c>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3" t="str">
        <f>'1. паспорт местоположение'!A10:C10</f>
        <v>O_1.6.7</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row>
    <row r="12" spans="1:44" s="10" customFormat="1" ht="12" customHeight="1" x14ac:dyDescent="0.2">
      <c r="A12" s="299" t="s">
        <v>6</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53" t="str">
        <f>'1. паспорт местоположение'!A12:C12</f>
        <v>Модернизация корпоративной системы электронного документооборота DIRECTUM RX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row>
    <row r="15" spans="1:44" s="2" customFormat="1" ht="12" customHeight="1" x14ac:dyDescent="0.2">
      <c r="A15" s="299" t="s">
        <v>5</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51" t="s">
        <v>431</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row>
    <row r="18" spans="1:44" ht="11.25" customHeight="1" x14ac:dyDescent="0.25">
      <c r="AO18" s="113"/>
      <c r="AP18" s="113"/>
      <c r="AQ18" s="113"/>
      <c r="AR18" s="36"/>
    </row>
    <row r="19" spans="1:44" ht="14.25" customHeight="1" thickBot="1" x14ac:dyDescent="0.3">
      <c r="A19" s="301" t="s">
        <v>303</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t="s">
        <v>0</v>
      </c>
      <c r="AL19" s="301"/>
      <c r="AM19" s="94"/>
      <c r="AN19" s="94"/>
      <c r="AO19" s="112"/>
      <c r="AP19" s="112"/>
      <c r="AQ19" s="112"/>
      <c r="AR19" s="112"/>
    </row>
    <row r="20" spans="1:44" ht="12.75" customHeight="1" x14ac:dyDescent="0.25">
      <c r="A20" s="302" t="s">
        <v>482</v>
      </c>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4">
        <f>'6.2. Паспорт фин осв ввод'!D29</f>
        <v>2.0629900000000001</v>
      </c>
      <c r="AL20" s="304"/>
      <c r="AM20" s="95"/>
      <c r="AN20" s="305" t="s">
        <v>302</v>
      </c>
      <c r="AO20" s="305"/>
      <c r="AP20" s="305"/>
      <c r="AQ20" s="300"/>
      <c r="AR20" s="300"/>
    </row>
    <row r="21" spans="1:44" ht="17.25" customHeight="1" x14ac:dyDescent="0.25">
      <c r="A21" s="312" t="s">
        <v>301</v>
      </c>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297" t="s">
        <v>474</v>
      </c>
      <c r="AL21" s="309"/>
      <c r="AM21" s="95"/>
      <c r="AN21" s="294" t="s">
        <v>300</v>
      </c>
      <c r="AO21" s="295"/>
      <c r="AP21" s="296"/>
      <c r="AQ21" s="297"/>
      <c r="AR21" s="298"/>
    </row>
    <row r="22" spans="1:44" ht="17.25" customHeight="1" x14ac:dyDescent="0.25">
      <c r="A22" s="312" t="s">
        <v>299</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297" t="s">
        <v>474</v>
      </c>
      <c r="AL22" s="309"/>
      <c r="AM22" s="95"/>
      <c r="AN22" s="294" t="s">
        <v>298</v>
      </c>
      <c r="AO22" s="295"/>
      <c r="AP22" s="296"/>
      <c r="AQ22" s="297"/>
      <c r="AR22" s="298"/>
    </row>
    <row r="23" spans="1:44" ht="24.75" customHeight="1" thickBot="1" x14ac:dyDescent="0.3">
      <c r="A23" s="314" t="s">
        <v>297</v>
      </c>
      <c r="B23" s="315"/>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6"/>
      <c r="AK23" s="297" t="s">
        <v>474</v>
      </c>
      <c r="AL23" s="309"/>
      <c r="AM23" s="95"/>
      <c r="AN23" s="317" t="s">
        <v>296</v>
      </c>
      <c r="AO23" s="318"/>
      <c r="AP23" s="319"/>
      <c r="AQ23" s="297"/>
      <c r="AR23" s="298"/>
    </row>
    <row r="24" spans="1:44" ht="17.25" customHeight="1" x14ac:dyDescent="0.25">
      <c r="A24" s="306" t="s">
        <v>295</v>
      </c>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8"/>
      <c r="AK24" s="297" t="s">
        <v>474</v>
      </c>
      <c r="AL24" s="309"/>
      <c r="AM24" s="95"/>
      <c r="AN24" s="310"/>
      <c r="AO24" s="311"/>
      <c r="AP24" s="311"/>
      <c r="AQ24" s="297"/>
      <c r="AR24" s="309"/>
    </row>
    <row r="25" spans="1:44" ht="17.25" customHeight="1" x14ac:dyDescent="0.25">
      <c r="A25" s="312" t="s">
        <v>294</v>
      </c>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297" t="s">
        <v>474</v>
      </c>
      <c r="AL25" s="309"/>
      <c r="AM25" s="95"/>
    </row>
    <row r="26" spans="1:44" ht="17.25" customHeight="1" x14ac:dyDescent="0.25">
      <c r="A26" s="312" t="s">
        <v>293</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297" t="s">
        <v>474</v>
      </c>
      <c r="AL26" s="309"/>
      <c r="AM26" s="95"/>
      <c r="AN26" s="95"/>
      <c r="AO26" s="111"/>
      <c r="AP26" s="111"/>
      <c r="AQ26" s="111"/>
      <c r="AR26" s="111"/>
    </row>
    <row r="27" spans="1:44" ht="17.25" customHeight="1" x14ac:dyDescent="0.25">
      <c r="A27" s="312" t="s">
        <v>268</v>
      </c>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297" t="s">
        <v>474</v>
      </c>
      <c r="AL27" s="309"/>
      <c r="AM27" s="95"/>
      <c r="AN27" s="95"/>
      <c r="AO27" s="95"/>
      <c r="AP27" s="95"/>
      <c r="AQ27" s="95"/>
      <c r="AR27" s="95"/>
    </row>
    <row r="28" spans="1:44" ht="17.25" customHeight="1" x14ac:dyDescent="0.25">
      <c r="A28" s="312" t="s">
        <v>292</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97" t="s">
        <v>474</v>
      </c>
      <c r="AL28" s="309"/>
      <c r="AM28" s="95"/>
      <c r="AN28" s="95"/>
      <c r="AO28" s="95"/>
      <c r="AP28" s="95"/>
      <c r="AQ28" s="95"/>
      <c r="AR28" s="95"/>
    </row>
    <row r="29" spans="1:44" ht="17.25" customHeight="1" x14ac:dyDescent="0.25">
      <c r="A29" s="312" t="s">
        <v>291</v>
      </c>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297" t="s">
        <v>474</v>
      </c>
      <c r="AL29" s="309"/>
      <c r="AM29" s="95"/>
      <c r="AN29" s="95"/>
      <c r="AO29" s="95"/>
      <c r="AP29" s="95"/>
      <c r="AQ29" s="95"/>
      <c r="AR29" s="95"/>
    </row>
    <row r="30" spans="1:44" ht="8.25" customHeight="1" x14ac:dyDescent="0.25">
      <c r="A30" s="312"/>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297" t="s">
        <v>474</v>
      </c>
      <c r="AL30" s="309"/>
      <c r="AM30" s="95"/>
      <c r="AN30" s="95"/>
      <c r="AO30" s="95"/>
      <c r="AP30" s="95"/>
      <c r="AQ30" s="95"/>
      <c r="AR30" s="95"/>
    </row>
    <row r="31" spans="1:44" ht="14.25" customHeight="1" thickBot="1" x14ac:dyDescent="0.3">
      <c r="A31" s="320" t="s">
        <v>256</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297" t="s">
        <v>474</v>
      </c>
      <c r="AL31" s="309"/>
      <c r="AM31" s="95"/>
      <c r="AN31" s="95"/>
      <c r="AO31" s="95"/>
      <c r="AP31" s="95"/>
      <c r="AQ31" s="95"/>
      <c r="AR31" s="95"/>
    </row>
    <row r="32" spans="1:44" ht="10.5" customHeight="1" x14ac:dyDescent="0.25">
      <c r="A32" s="302"/>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297" t="s">
        <v>474</v>
      </c>
      <c r="AL32" s="309"/>
      <c r="AM32" s="95"/>
      <c r="AN32" s="95"/>
      <c r="AO32" s="95"/>
      <c r="AP32" s="95"/>
      <c r="AQ32" s="95"/>
      <c r="AR32" s="95"/>
    </row>
    <row r="33" spans="1:44" ht="17.25" customHeight="1" x14ac:dyDescent="0.25">
      <c r="A33" s="312" t="s">
        <v>290</v>
      </c>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297" t="s">
        <v>474</v>
      </c>
      <c r="AL33" s="309"/>
      <c r="AM33" s="95"/>
      <c r="AN33" s="95"/>
      <c r="AO33" s="95"/>
      <c r="AP33" s="95"/>
      <c r="AQ33" s="95"/>
      <c r="AR33" s="95"/>
    </row>
    <row r="34" spans="1:44" ht="17.25" customHeight="1" thickBot="1" x14ac:dyDescent="0.3">
      <c r="A34" s="320" t="s">
        <v>289</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297" t="s">
        <v>474</v>
      </c>
      <c r="AL34" s="309"/>
      <c r="AM34" s="95"/>
      <c r="AN34" s="95"/>
      <c r="AO34" s="95"/>
      <c r="AP34" s="95"/>
      <c r="AQ34" s="95"/>
      <c r="AR34" s="95"/>
    </row>
    <row r="35" spans="1:44" ht="17.25" customHeight="1" x14ac:dyDescent="0.25">
      <c r="A35" s="302" t="s">
        <v>288</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297" t="s">
        <v>474</v>
      </c>
      <c r="AL35" s="309"/>
      <c r="AM35" s="95"/>
      <c r="AN35" s="95"/>
      <c r="AO35" s="95"/>
      <c r="AP35" s="95"/>
      <c r="AQ35" s="95"/>
      <c r="AR35" s="95"/>
    </row>
    <row r="36" spans="1:44" ht="17.25" customHeight="1" x14ac:dyDescent="0.25">
      <c r="A36" s="312" t="s">
        <v>287</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297" t="s">
        <v>474</v>
      </c>
      <c r="AL36" s="309"/>
      <c r="AM36" s="95"/>
      <c r="AN36" s="95"/>
      <c r="AO36" s="95"/>
      <c r="AP36" s="95"/>
      <c r="AQ36" s="95"/>
      <c r="AR36" s="95"/>
    </row>
    <row r="37" spans="1:44" ht="17.25" customHeight="1" x14ac:dyDescent="0.25">
      <c r="A37" s="312" t="s">
        <v>286</v>
      </c>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297" t="s">
        <v>474</v>
      </c>
      <c r="AL37" s="309"/>
      <c r="AM37" s="95"/>
      <c r="AN37" s="95"/>
      <c r="AO37" s="95"/>
      <c r="AP37" s="95"/>
      <c r="AQ37" s="95"/>
      <c r="AR37" s="95"/>
    </row>
    <row r="38" spans="1:44" ht="12" customHeight="1" x14ac:dyDescent="0.25">
      <c r="A38" s="312" t="s">
        <v>285</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297" t="s">
        <v>474</v>
      </c>
      <c r="AL38" s="309"/>
      <c r="AM38" s="95"/>
      <c r="AN38" s="95"/>
      <c r="AO38" s="95"/>
      <c r="AP38" s="95"/>
      <c r="AQ38" s="95"/>
      <c r="AR38" s="95"/>
    </row>
    <row r="39" spans="1:44" ht="15" customHeight="1" x14ac:dyDescent="0.25">
      <c r="A39" s="312" t="s">
        <v>284</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297" t="s">
        <v>474</v>
      </c>
      <c r="AL39" s="309"/>
      <c r="AM39" s="95"/>
      <c r="AN39" s="95"/>
      <c r="AO39" s="95"/>
      <c r="AP39" s="95"/>
      <c r="AQ39" s="95"/>
      <c r="AR39" s="95"/>
    </row>
    <row r="40" spans="1:44" ht="12.75" customHeight="1" x14ac:dyDescent="0.25">
      <c r="A40" s="312" t="s">
        <v>283</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297" t="s">
        <v>474</v>
      </c>
      <c r="AL40" s="309"/>
      <c r="AM40" s="95"/>
      <c r="AN40" s="95"/>
      <c r="AO40" s="95"/>
      <c r="AP40" s="95"/>
      <c r="AQ40" s="95"/>
      <c r="AR40" s="95"/>
    </row>
    <row r="41" spans="1:44" ht="17.25" customHeight="1" thickBot="1" x14ac:dyDescent="0.3">
      <c r="A41" s="322" t="s">
        <v>282</v>
      </c>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297" t="s">
        <v>474</v>
      </c>
      <c r="AL41" s="309"/>
      <c r="AM41" s="95"/>
      <c r="AN41" s="95"/>
      <c r="AO41" s="95"/>
      <c r="AP41" s="95"/>
      <c r="AQ41" s="95"/>
      <c r="AR41" s="95"/>
    </row>
    <row r="42" spans="1:44" ht="14.25" customHeight="1" x14ac:dyDescent="0.25">
      <c r="A42" s="324" t="s">
        <v>281</v>
      </c>
      <c r="B42" s="325"/>
      <c r="C42" s="325"/>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6"/>
      <c r="AK42" s="327" t="s">
        <v>3</v>
      </c>
      <c r="AL42" s="327"/>
      <c r="AM42" s="328" t="s">
        <v>262</v>
      </c>
      <c r="AN42" s="328"/>
      <c r="AO42" s="172" t="s">
        <v>261</v>
      </c>
      <c r="AP42" s="172" t="s">
        <v>260</v>
      </c>
      <c r="AQ42" s="100"/>
    </row>
    <row r="43" spans="1:44" ht="12" customHeight="1" x14ac:dyDescent="0.25">
      <c r="A43" s="312" t="s">
        <v>280</v>
      </c>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297" t="s">
        <v>474</v>
      </c>
      <c r="AL43" s="309"/>
      <c r="AM43" s="297" t="s">
        <v>474</v>
      </c>
      <c r="AN43" s="309"/>
      <c r="AO43" s="171" t="s">
        <v>474</v>
      </c>
      <c r="AP43" s="171" t="s">
        <v>474</v>
      </c>
      <c r="AQ43" s="100"/>
    </row>
    <row r="44" spans="1:44" ht="12" customHeight="1" x14ac:dyDescent="0.25">
      <c r="A44" s="312" t="s">
        <v>279</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297" t="s">
        <v>474</v>
      </c>
      <c r="AL44" s="309"/>
      <c r="AM44" s="297" t="s">
        <v>474</v>
      </c>
      <c r="AN44" s="309"/>
      <c r="AO44" s="171" t="s">
        <v>474</v>
      </c>
      <c r="AP44" s="171" t="s">
        <v>474</v>
      </c>
      <c r="AQ44" s="100"/>
    </row>
    <row r="45" spans="1:44" ht="12" customHeight="1" thickBot="1" x14ac:dyDescent="0.3">
      <c r="A45" s="320" t="s">
        <v>278</v>
      </c>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297" t="s">
        <v>474</v>
      </c>
      <c r="AL45" s="309"/>
      <c r="AM45" s="297" t="s">
        <v>474</v>
      </c>
      <c r="AN45" s="309"/>
      <c r="AO45" s="171" t="s">
        <v>474</v>
      </c>
      <c r="AP45" s="171" t="s">
        <v>474</v>
      </c>
      <c r="AQ45" s="100"/>
    </row>
    <row r="46" spans="1:44" ht="6.75" customHeight="1" thickBot="1" x14ac:dyDescent="0.3">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08"/>
      <c r="AN46" s="108"/>
      <c r="AO46" s="109"/>
      <c r="AP46" s="109"/>
      <c r="AQ46" s="107"/>
    </row>
    <row r="47" spans="1:44" ht="12.75" customHeight="1" x14ac:dyDescent="0.25">
      <c r="A47" s="329" t="s">
        <v>277</v>
      </c>
      <c r="B47" s="330"/>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28" t="s">
        <v>3</v>
      </c>
      <c r="AL47" s="328"/>
      <c r="AM47" s="328" t="s">
        <v>262</v>
      </c>
      <c r="AN47" s="328"/>
      <c r="AO47" s="172" t="s">
        <v>261</v>
      </c>
      <c r="AP47" s="172" t="s">
        <v>260</v>
      </c>
      <c r="AQ47" s="100"/>
    </row>
    <row r="48" spans="1:44" ht="11.25" customHeight="1" x14ac:dyDescent="0.25">
      <c r="A48" s="331" t="s">
        <v>276</v>
      </c>
      <c r="B48" s="332"/>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297" t="s">
        <v>474</v>
      </c>
      <c r="AL48" s="309"/>
      <c r="AM48" s="297" t="s">
        <v>474</v>
      </c>
      <c r="AN48" s="309"/>
      <c r="AO48" s="171" t="s">
        <v>474</v>
      </c>
      <c r="AP48" s="171" t="s">
        <v>474</v>
      </c>
      <c r="AQ48" s="100"/>
    </row>
    <row r="49" spans="1:43" ht="12" customHeight="1" x14ac:dyDescent="0.25">
      <c r="A49" s="312" t="s">
        <v>275</v>
      </c>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297" t="s">
        <v>474</v>
      </c>
      <c r="AL49" s="309"/>
      <c r="AM49" s="297" t="s">
        <v>474</v>
      </c>
      <c r="AN49" s="309"/>
      <c r="AO49" s="171" t="s">
        <v>474</v>
      </c>
      <c r="AP49" s="171" t="s">
        <v>474</v>
      </c>
      <c r="AQ49" s="100"/>
    </row>
    <row r="50" spans="1:43" ht="12" customHeight="1" x14ac:dyDescent="0.25">
      <c r="A50" s="312" t="s">
        <v>274</v>
      </c>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297" t="s">
        <v>474</v>
      </c>
      <c r="AL50" s="309"/>
      <c r="AM50" s="297" t="s">
        <v>474</v>
      </c>
      <c r="AN50" s="309"/>
      <c r="AO50" s="171" t="s">
        <v>474</v>
      </c>
      <c r="AP50" s="171" t="s">
        <v>474</v>
      </c>
      <c r="AQ50" s="100"/>
    </row>
    <row r="51" spans="1:43" ht="12" customHeight="1" thickBot="1" x14ac:dyDescent="0.3">
      <c r="A51" s="320" t="s">
        <v>273</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297" t="s">
        <v>474</v>
      </c>
      <c r="AL51" s="309"/>
      <c r="AM51" s="297" t="s">
        <v>474</v>
      </c>
      <c r="AN51" s="309"/>
      <c r="AO51" s="171" t="s">
        <v>474</v>
      </c>
      <c r="AP51" s="171" t="s">
        <v>474</v>
      </c>
      <c r="AQ51" s="100"/>
    </row>
    <row r="52" spans="1:43" ht="6" customHeight="1" thickBot="1" x14ac:dyDescent="0.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95"/>
      <c r="AN52" s="95"/>
      <c r="AO52" s="105"/>
      <c r="AP52" s="105"/>
      <c r="AQ52" s="94"/>
    </row>
    <row r="53" spans="1:43" ht="15" customHeight="1" x14ac:dyDescent="0.25">
      <c r="A53" s="329" t="s">
        <v>272</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28" t="s">
        <v>3</v>
      </c>
      <c r="AL53" s="328"/>
      <c r="AM53" s="328" t="s">
        <v>262</v>
      </c>
      <c r="AN53" s="328"/>
      <c r="AO53" s="172" t="s">
        <v>261</v>
      </c>
      <c r="AP53" s="172" t="s">
        <v>260</v>
      </c>
      <c r="AQ53" s="100"/>
    </row>
    <row r="54" spans="1:43" ht="12.75" customHeight="1" x14ac:dyDescent="0.25">
      <c r="A54" s="333" t="s">
        <v>271</v>
      </c>
      <c r="B54" s="334"/>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297" t="s">
        <v>474</v>
      </c>
      <c r="AL54" s="309"/>
      <c r="AM54" s="297" t="s">
        <v>474</v>
      </c>
      <c r="AN54" s="309"/>
      <c r="AO54" s="171" t="s">
        <v>474</v>
      </c>
      <c r="AP54" s="171" t="s">
        <v>474</v>
      </c>
      <c r="AQ54" s="104"/>
    </row>
    <row r="55" spans="1:43" ht="12" customHeight="1" x14ac:dyDescent="0.25">
      <c r="A55" s="312" t="s">
        <v>270</v>
      </c>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297" t="s">
        <v>474</v>
      </c>
      <c r="AL55" s="309"/>
      <c r="AM55" s="297" t="s">
        <v>474</v>
      </c>
      <c r="AN55" s="309"/>
      <c r="AO55" s="171" t="s">
        <v>474</v>
      </c>
      <c r="AP55" s="171" t="s">
        <v>474</v>
      </c>
      <c r="AQ55" s="100"/>
    </row>
    <row r="56" spans="1:43" ht="12" customHeight="1" x14ac:dyDescent="0.25">
      <c r="A56" s="312" t="s">
        <v>269</v>
      </c>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297" t="s">
        <v>474</v>
      </c>
      <c r="AL56" s="309"/>
      <c r="AM56" s="297" t="s">
        <v>474</v>
      </c>
      <c r="AN56" s="309"/>
      <c r="AO56" s="171" t="s">
        <v>474</v>
      </c>
      <c r="AP56" s="171" t="s">
        <v>474</v>
      </c>
      <c r="AQ56" s="100"/>
    </row>
    <row r="57" spans="1:43" ht="12" customHeight="1" x14ac:dyDescent="0.25">
      <c r="A57" s="312" t="s">
        <v>268</v>
      </c>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297" t="s">
        <v>474</v>
      </c>
      <c r="AL57" s="309"/>
      <c r="AM57" s="297" t="s">
        <v>474</v>
      </c>
      <c r="AN57" s="309"/>
      <c r="AO57" s="171" t="s">
        <v>474</v>
      </c>
      <c r="AP57" s="171" t="s">
        <v>474</v>
      </c>
      <c r="AQ57" s="100"/>
    </row>
    <row r="58" spans="1:43" ht="9.75" customHeight="1" x14ac:dyDescent="0.25">
      <c r="A58" s="312"/>
      <c r="B58" s="313"/>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297" t="s">
        <v>474</v>
      </c>
      <c r="AL58" s="309"/>
      <c r="AM58" s="297" t="s">
        <v>474</v>
      </c>
      <c r="AN58" s="309"/>
      <c r="AO58" s="171" t="s">
        <v>474</v>
      </c>
      <c r="AP58" s="171" t="s">
        <v>474</v>
      </c>
      <c r="AQ58" s="100"/>
    </row>
    <row r="59" spans="1:43" ht="12" customHeight="1" x14ac:dyDescent="0.25">
      <c r="A59" s="312" t="s">
        <v>267</v>
      </c>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297" t="s">
        <v>474</v>
      </c>
      <c r="AL59" s="309"/>
      <c r="AM59" s="297" t="s">
        <v>474</v>
      </c>
      <c r="AN59" s="309"/>
      <c r="AO59" s="171" t="s">
        <v>474</v>
      </c>
      <c r="AP59" s="171" t="s">
        <v>474</v>
      </c>
      <c r="AQ59" s="100"/>
    </row>
    <row r="60" spans="1:43" ht="27.75" customHeight="1" x14ac:dyDescent="0.25">
      <c r="A60" s="335" t="s">
        <v>266</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7"/>
      <c r="AK60" s="297" t="s">
        <v>474</v>
      </c>
      <c r="AL60" s="309"/>
      <c r="AM60" s="297" t="s">
        <v>474</v>
      </c>
      <c r="AN60" s="309"/>
      <c r="AO60" s="171" t="s">
        <v>474</v>
      </c>
      <c r="AP60" s="171" t="s">
        <v>474</v>
      </c>
      <c r="AQ60" s="104"/>
    </row>
    <row r="61" spans="1:43" ht="11.25" customHeight="1" x14ac:dyDescent="0.25">
      <c r="A61" s="312" t="s">
        <v>258</v>
      </c>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297" t="s">
        <v>474</v>
      </c>
      <c r="AL61" s="309"/>
      <c r="AM61" s="297" t="s">
        <v>474</v>
      </c>
      <c r="AN61" s="309"/>
      <c r="AO61" s="171" t="s">
        <v>474</v>
      </c>
      <c r="AP61" s="171" t="s">
        <v>474</v>
      </c>
      <c r="AQ61" s="100"/>
    </row>
    <row r="62" spans="1:43" ht="15" customHeight="1" x14ac:dyDescent="0.25">
      <c r="A62" s="335" t="s">
        <v>259</v>
      </c>
      <c r="B62" s="336"/>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7"/>
      <c r="AK62" s="297" t="s">
        <v>474</v>
      </c>
      <c r="AL62" s="309"/>
      <c r="AM62" s="297" t="s">
        <v>474</v>
      </c>
      <c r="AN62" s="309"/>
      <c r="AO62" s="171" t="s">
        <v>474</v>
      </c>
      <c r="AP62" s="171" t="s">
        <v>474</v>
      </c>
      <c r="AQ62" s="104"/>
    </row>
    <row r="63" spans="1:43" ht="12" customHeight="1" x14ac:dyDescent="0.25">
      <c r="A63" s="312" t="s">
        <v>257</v>
      </c>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297" t="s">
        <v>474</v>
      </c>
      <c r="AL63" s="309"/>
      <c r="AM63" s="297" t="s">
        <v>474</v>
      </c>
      <c r="AN63" s="309"/>
      <c r="AO63" s="171" t="s">
        <v>474</v>
      </c>
      <c r="AP63" s="171" t="s">
        <v>474</v>
      </c>
      <c r="AQ63" s="100"/>
    </row>
    <row r="64" spans="1:43" ht="12.75" customHeight="1" x14ac:dyDescent="0.25">
      <c r="A64" s="338" t="s">
        <v>265</v>
      </c>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297" t="s">
        <v>474</v>
      </c>
      <c r="AL64" s="309"/>
      <c r="AM64" s="297" t="s">
        <v>474</v>
      </c>
      <c r="AN64" s="309"/>
      <c r="AO64" s="171" t="s">
        <v>474</v>
      </c>
      <c r="AP64" s="171" t="s">
        <v>474</v>
      </c>
      <c r="AQ64" s="104"/>
    </row>
    <row r="65" spans="1:43" ht="12" customHeight="1" x14ac:dyDescent="0.25">
      <c r="A65" s="312" t="s">
        <v>256</v>
      </c>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297" t="s">
        <v>474</v>
      </c>
      <c r="AL65" s="309"/>
      <c r="AM65" s="297" t="s">
        <v>474</v>
      </c>
      <c r="AN65" s="309"/>
      <c r="AO65" s="171" t="s">
        <v>474</v>
      </c>
      <c r="AP65" s="171" t="s">
        <v>474</v>
      </c>
      <c r="AQ65" s="100"/>
    </row>
    <row r="66" spans="1:43" ht="12.75" customHeight="1" thickBot="1" x14ac:dyDescent="0.3">
      <c r="A66" s="340" t="s">
        <v>264</v>
      </c>
      <c r="B66" s="341"/>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2"/>
      <c r="AK66" s="297" t="s">
        <v>474</v>
      </c>
      <c r="AL66" s="309"/>
      <c r="AM66" s="297" t="s">
        <v>474</v>
      </c>
      <c r="AN66" s="309"/>
      <c r="AO66" s="171" t="s">
        <v>474</v>
      </c>
      <c r="AP66" s="171" t="s">
        <v>474</v>
      </c>
      <c r="AQ66" s="104"/>
    </row>
    <row r="67" spans="1:43" ht="7.5" customHeight="1" thickBot="1"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95"/>
      <c r="AN67" s="95"/>
      <c r="AO67" s="105"/>
      <c r="AP67" s="105"/>
      <c r="AQ67" s="94"/>
    </row>
    <row r="68" spans="1:43" ht="15" customHeight="1" x14ac:dyDescent="0.25">
      <c r="A68" s="329" t="s">
        <v>263</v>
      </c>
      <c r="B68" s="330"/>
      <c r="C68" s="330"/>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28" t="s">
        <v>3</v>
      </c>
      <c r="AL68" s="328"/>
      <c r="AM68" s="328" t="s">
        <v>262</v>
      </c>
      <c r="AN68" s="328"/>
      <c r="AO68" s="172" t="s">
        <v>261</v>
      </c>
      <c r="AP68" s="172" t="s">
        <v>260</v>
      </c>
      <c r="AQ68" s="100"/>
    </row>
    <row r="69" spans="1:43" ht="14.25" customHeight="1" x14ac:dyDescent="0.25">
      <c r="A69" s="335" t="s">
        <v>259</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7"/>
      <c r="AK69" s="297" t="s">
        <v>474</v>
      </c>
      <c r="AL69" s="309"/>
      <c r="AM69" s="297" t="s">
        <v>474</v>
      </c>
      <c r="AN69" s="309"/>
      <c r="AO69" s="171" t="s">
        <v>474</v>
      </c>
      <c r="AP69" s="171" t="s">
        <v>474</v>
      </c>
      <c r="AQ69" s="104"/>
    </row>
    <row r="70" spans="1:43" ht="12" customHeight="1" x14ac:dyDescent="0.25">
      <c r="A70" s="312" t="s">
        <v>258</v>
      </c>
      <c r="B70" s="313"/>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297" t="s">
        <v>474</v>
      </c>
      <c r="AL70" s="309"/>
      <c r="AM70" s="297" t="s">
        <v>474</v>
      </c>
      <c r="AN70" s="309"/>
      <c r="AO70" s="171" t="s">
        <v>474</v>
      </c>
      <c r="AP70" s="171" t="s">
        <v>474</v>
      </c>
      <c r="AQ70" s="100"/>
    </row>
    <row r="71" spans="1:43" ht="12" customHeight="1" x14ac:dyDescent="0.25">
      <c r="A71" s="312" t="s">
        <v>257</v>
      </c>
      <c r="B71" s="313"/>
      <c r="C71" s="313"/>
      <c r="D71" s="313"/>
      <c r="E71" s="313"/>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297" t="s">
        <v>474</v>
      </c>
      <c r="AL71" s="309"/>
      <c r="AM71" s="297" t="s">
        <v>474</v>
      </c>
      <c r="AN71" s="309"/>
      <c r="AO71" s="171" t="s">
        <v>474</v>
      </c>
      <c r="AP71" s="171" t="s">
        <v>474</v>
      </c>
      <c r="AQ71" s="100"/>
    </row>
    <row r="72" spans="1:43" ht="12" customHeight="1" x14ac:dyDescent="0.25">
      <c r="A72" s="312" t="s">
        <v>256</v>
      </c>
      <c r="B72" s="313"/>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297" t="s">
        <v>474</v>
      </c>
      <c r="AL72" s="309"/>
      <c r="AM72" s="297" t="s">
        <v>474</v>
      </c>
      <c r="AN72" s="309"/>
      <c r="AO72" s="171" t="s">
        <v>474</v>
      </c>
      <c r="AP72" s="171" t="s">
        <v>474</v>
      </c>
      <c r="AQ72" s="100"/>
    </row>
    <row r="73" spans="1:43" ht="12" customHeight="1" x14ac:dyDescent="0.25">
      <c r="A73" s="312" t="s">
        <v>255</v>
      </c>
      <c r="B73" s="313"/>
      <c r="C73" s="313"/>
      <c r="D73" s="313"/>
      <c r="E73" s="313"/>
      <c r="F73" s="313"/>
      <c r="G73" s="313"/>
      <c r="H73" s="313"/>
      <c r="I73" s="313"/>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297" t="s">
        <v>474</v>
      </c>
      <c r="AL73" s="309"/>
      <c r="AM73" s="297" t="s">
        <v>474</v>
      </c>
      <c r="AN73" s="309"/>
      <c r="AO73" s="171" t="s">
        <v>474</v>
      </c>
      <c r="AP73" s="171" t="s">
        <v>474</v>
      </c>
      <c r="AQ73" s="100"/>
    </row>
    <row r="74" spans="1:43" ht="12" customHeight="1" x14ac:dyDescent="0.25">
      <c r="A74" s="312" t="s">
        <v>254</v>
      </c>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297" t="s">
        <v>474</v>
      </c>
      <c r="AL74" s="309"/>
      <c r="AM74" s="297" t="s">
        <v>474</v>
      </c>
      <c r="AN74" s="309"/>
      <c r="AO74" s="171" t="s">
        <v>474</v>
      </c>
      <c r="AP74" s="171" t="s">
        <v>474</v>
      </c>
      <c r="AQ74" s="100"/>
    </row>
    <row r="75" spans="1:43" ht="12.75" customHeight="1" x14ac:dyDescent="0.25">
      <c r="A75" s="312" t="s">
        <v>253</v>
      </c>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297" t="s">
        <v>474</v>
      </c>
      <c r="AL75" s="309"/>
      <c r="AM75" s="297" t="s">
        <v>474</v>
      </c>
      <c r="AN75" s="309"/>
      <c r="AO75" s="171" t="s">
        <v>474</v>
      </c>
      <c r="AP75" s="171" t="s">
        <v>474</v>
      </c>
      <c r="AQ75" s="100"/>
    </row>
    <row r="76" spans="1:43" ht="12.75" customHeight="1" x14ac:dyDescent="0.25">
      <c r="A76" s="312" t="s">
        <v>252</v>
      </c>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297" t="s">
        <v>474</v>
      </c>
      <c r="AL76" s="309"/>
      <c r="AM76" s="297" t="s">
        <v>474</v>
      </c>
      <c r="AN76" s="309"/>
      <c r="AO76" s="171" t="s">
        <v>474</v>
      </c>
      <c r="AP76" s="171" t="s">
        <v>474</v>
      </c>
      <c r="AQ76" s="100"/>
    </row>
    <row r="77" spans="1:43" ht="12" customHeight="1" x14ac:dyDescent="0.25">
      <c r="A77" s="338" t="s">
        <v>251</v>
      </c>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39"/>
      <c r="AI77" s="339"/>
      <c r="AJ77" s="339"/>
      <c r="AK77" s="297" t="s">
        <v>474</v>
      </c>
      <c r="AL77" s="309"/>
      <c r="AM77" s="297" t="s">
        <v>474</v>
      </c>
      <c r="AN77" s="309"/>
      <c r="AO77" s="171" t="s">
        <v>474</v>
      </c>
      <c r="AP77" s="171" t="s">
        <v>474</v>
      </c>
      <c r="AQ77" s="104"/>
    </row>
    <row r="78" spans="1:43" ht="12" customHeight="1" x14ac:dyDescent="0.25">
      <c r="A78" s="338" t="s">
        <v>250</v>
      </c>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c r="AI78" s="339"/>
      <c r="AJ78" s="339"/>
      <c r="AK78" s="297" t="s">
        <v>474</v>
      </c>
      <c r="AL78" s="309"/>
      <c r="AM78" s="297" t="s">
        <v>474</v>
      </c>
      <c r="AN78" s="309"/>
      <c r="AO78" s="171" t="s">
        <v>474</v>
      </c>
      <c r="AP78" s="171" t="s">
        <v>474</v>
      </c>
      <c r="AQ78" s="104"/>
    </row>
    <row r="79" spans="1:43" ht="12" customHeight="1" x14ac:dyDescent="0.25">
      <c r="A79" s="312" t="s">
        <v>249</v>
      </c>
      <c r="B79" s="313"/>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297" t="s">
        <v>474</v>
      </c>
      <c r="AL79" s="309"/>
      <c r="AM79" s="297" t="s">
        <v>474</v>
      </c>
      <c r="AN79" s="309"/>
      <c r="AO79" s="171" t="s">
        <v>474</v>
      </c>
      <c r="AP79" s="171" t="s">
        <v>474</v>
      </c>
      <c r="AQ79" s="94"/>
    </row>
    <row r="80" spans="1:43" ht="13.5" customHeight="1" x14ac:dyDescent="0.25">
      <c r="A80" s="335" t="s">
        <v>248</v>
      </c>
      <c r="B80" s="336"/>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7"/>
      <c r="AK80" s="297" t="s">
        <v>474</v>
      </c>
      <c r="AL80" s="309"/>
      <c r="AM80" s="297" t="s">
        <v>474</v>
      </c>
      <c r="AN80" s="309"/>
      <c r="AO80" s="171" t="s">
        <v>474</v>
      </c>
      <c r="AP80" s="171" t="s">
        <v>474</v>
      </c>
      <c r="AQ80" s="104"/>
    </row>
    <row r="81" spans="1:44" x14ac:dyDescent="0.25">
      <c r="A81" s="335" t="s">
        <v>247</v>
      </c>
      <c r="B81" s="336"/>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c r="AH81" s="336"/>
      <c r="AI81" s="336"/>
      <c r="AJ81" s="337"/>
      <c r="AK81" s="297" t="s">
        <v>474</v>
      </c>
      <c r="AL81" s="309"/>
      <c r="AM81" s="297" t="s">
        <v>474</v>
      </c>
      <c r="AN81" s="309"/>
      <c r="AO81" s="171" t="s">
        <v>474</v>
      </c>
      <c r="AP81" s="171" t="s">
        <v>474</v>
      </c>
      <c r="AQ81" s="104"/>
    </row>
    <row r="82" spans="1:44" ht="14.25" customHeight="1" x14ac:dyDescent="0.25">
      <c r="A82" s="343" t="s">
        <v>246</v>
      </c>
      <c r="B82" s="344"/>
      <c r="C82" s="344"/>
      <c r="D82" s="345"/>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297" t="s">
        <v>474</v>
      </c>
      <c r="AL82" s="309"/>
      <c r="AM82" s="297" t="s">
        <v>474</v>
      </c>
      <c r="AN82" s="309"/>
      <c r="AO82" s="171" t="s">
        <v>474</v>
      </c>
      <c r="AP82" s="171" t="s">
        <v>474</v>
      </c>
      <c r="AQ82" s="104"/>
    </row>
    <row r="83" spans="1:44" x14ac:dyDescent="0.25">
      <c r="A83" s="343" t="s">
        <v>245</v>
      </c>
      <c r="B83" s="344"/>
      <c r="C83" s="344"/>
      <c r="D83" s="345"/>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297" t="s">
        <v>474</v>
      </c>
      <c r="AL83" s="309"/>
      <c r="AM83" s="297" t="s">
        <v>474</v>
      </c>
      <c r="AN83" s="309"/>
      <c r="AO83" s="171" t="s">
        <v>474</v>
      </c>
      <c r="AP83" s="171" t="s">
        <v>474</v>
      </c>
      <c r="AQ83" s="94"/>
    </row>
    <row r="84" spans="1:44" ht="12" customHeight="1" thickBot="1" x14ac:dyDescent="0.3">
      <c r="A84" s="102" t="s">
        <v>244</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297" t="s">
        <v>474</v>
      </c>
      <c r="AL84" s="309"/>
      <c r="AM84" s="297" t="s">
        <v>474</v>
      </c>
      <c r="AN84" s="309"/>
      <c r="AO84" s="171" t="s">
        <v>474</v>
      </c>
      <c r="AP84" s="171" t="s">
        <v>474</v>
      </c>
      <c r="AQ84" s="100"/>
    </row>
    <row r="85" spans="1:44" ht="3" customHeigh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row>
    <row r="86" spans="1:44" ht="13.5" customHeight="1" x14ac:dyDescent="0.25">
      <c r="A86" s="95" t="s">
        <v>243</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44" ht="13.5" customHeight="1" x14ac:dyDescent="0.25">
      <c r="A87" s="99" t="s">
        <v>242</v>
      </c>
      <c r="B87" s="97"/>
      <c r="C87" s="98"/>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6"/>
      <c r="AQ87" s="96"/>
      <c r="AR87" s="96"/>
    </row>
    <row r="88" spans="1:44" ht="11.25" customHeight="1" x14ac:dyDescent="0.25">
      <c r="A88" s="99" t="s">
        <v>241</v>
      </c>
      <c r="B88" s="97"/>
      <c r="C88" s="98"/>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6"/>
      <c r="AQ88" s="96"/>
      <c r="AR88" s="96"/>
    </row>
    <row r="89" spans="1:44" x14ac:dyDescent="0.25">
      <c r="A89" s="99" t="s">
        <v>240</v>
      </c>
      <c r="B89" s="97"/>
      <c r="C89" s="98"/>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6"/>
      <c r="AQ89" s="96"/>
      <c r="AR89" s="96"/>
    </row>
    <row r="90" spans="1:44" x14ac:dyDescent="0.25">
      <c r="A90" s="95" t="s">
        <v>239</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19" zoomScale="80" zoomScaleSheetLayoutView="80" workbookViewId="0">
      <selection activeCell="F48" sqref="F48"/>
    </sheetView>
  </sheetViews>
  <sheetFormatPr defaultRowHeight="15.75" x14ac:dyDescent="0.25"/>
  <cols>
    <col min="1" max="1" width="7.7109375" style="59" customWidth="1"/>
    <col min="2" max="2" width="55.140625" style="59" customWidth="1"/>
    <col min="3" max="3" width="14.42578125" style="59" customWidth="1"/>
    <col min="4" max="4" width="14" style="59" bestFit="1" customWidth="1"/>
    <col min="5" max="6" width="14" style="59"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48" t="str">
        <f>'1. паспорт местоположение'!A5:C5</f>
        <v>Год раскрытия информации: ___2025__ год</v>
      </c>
      <c r="B5" s="248"/>
      <c r="C5" s="248"/>
      <c r="D5" s="248"/>
      <c r="E5" s="248"/>
      <c r="F5" s="248"/>
      <c r="G5" s="248"/>
      <c r="H5" s="248"/>
      <c r="I5" s="248"/>
      <c r="J5" s="248"/>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row>
    <row r="7" spans="1:42" ht="18.75" x14ac:dyDescent="0.25">
      <c r="A7" s="252" t="s">
        <v>8</v>
      </c>
      <c r="B7" s="252"/>
      <c r="C7" s="252"/>
      <c r="D7" s="252"/>
      <c r="E7" s="252"/>
      <c r="F7" s="252"/>
      <c r="G7" s="252"/>
      <c r="H7" s="252"/>
      <c r="I7" s="252"/>
      <c r="J7" s="252"/>
    </row>
    <row r="8" spans="1:42" ht="9.75" customHeight="1" x14ac:dyDescent="0.25">
      <c r="A8" s="252"/>
      <c r="B8" s="252"/>
      <c r="C8" s="252"/>
      <c r="D8" s="252"/>
      <c r="E8" s="252"/>
      <c r="F8" s="252"/>
      <c r="G8" s="252"/>
      <c r="H8" s="252"/>
      <c r="I8" s="252"/>
      <c r="J8" s="252"/>
    </row>
    <row r="9" spans="1:42" x14ac:dyDescent="0.25">
      <c r="A9" s="253" t="str">
        <f>'3.3 паспорт описание'!A9:C9</f>
        <v>ООО ХК "СДС-Энерго"</v>
      </c>
      <c r="B9" s="253"/>
      <c r="C9" s="253"/>
      <c r="D9" s="253"/>
      <c r="E9" s="253"/>
      <c r="F9" s="253"/>
      <c r="G9" s="253"/>
      <c r="H9" s="253"/>
      <c r="I9" s="253"/>
      <c r="J9" s="253"/>
    </row>
    <row r="10" spans="1:42" x14ac:dyDescent="0.25">
      <c r="A10" s="249" t="s">
        <v>7</v>
      </c>
      <c r="B10" s="249"/>
      <c r="C10" s="249"/>
      <c r="D10" s="249"/>
      <c r="E10" s="249"/>
      <c r="F10" s="249"/>
      <c r="G10" s="249"/>
      <c r="H10" s="249"/>
      <c r="I10" s="249"/>
      <c r="J10" s="249"/>
    </row>
    <row r="11" spans="1:42" ht="11.25" customHeight="1" x14ac:dyDescent="0.25">
      <c r="A11" s="252"/>
      <c r="B11" s="252"/>
      <c r="C11" s="252"/>
      <c r="D11" s="252"/>
      <c r="E11" s="252"/>
      <c r="F11" s="252"/>
      <c r="G11" s="252"/>
      <c r="H11" s="252"/>
      <c r="I11" s="252"/>
      <c r="J11" s="252"/>
    </row>
    <row r="12" spans="1:42" x14ac:dyDescent="0.25">
      <c r="A12" s="253" t="str">
        <f>'3.3 паспорт описание'!A12:C12</f>
        <v>O_1.6.7</v>
      </c>
      <c r="B12" s="253"/>
      <c r="C12" s="253"/>
      <c r="D12" s="253"/>
      <c r="E12" s="253"/>
      <c r="F12" s="253"/>
      <c r="G12" s="253"/>
      <c r="H12" s="253"/>
      <c r="I12" s="253"/>
      <c r="J12" s="253"/>
    </row>
    <row r="13" spans="1:42" x14ac:dyDescent="0.25">
      <c r="A13" s="249" t="s">
        <v>6</v>
      </c>
      <c r="B13" s="249"/>
      <c r="C13" s="249"/>
      <c r="D13" s="249"/>
      <c r="E13" s="249"/>
      <c r="F13" s="249"/>
      <c r="G13" s="249"/>
      <c r="H13" s="249"/>
      <c r="I13" s="249"/>
      <c r="J13" s="249"/>
    </row>
    <row r="14" spans="1:42" ht="12.75" customHeight="1" x14ac:dyDescent="0.25">
      <c r="A14" s="257"/>
      <c r="B14" s="257"/>
      <c r="C14" s="257"/>
      <c r="D14" s="257"/>
      <c r="E14" s="257"/>
      <c r="F14" s="257"/>
      <c r="G14" s="257"/>
      <c r="H14" s="257"/>
      <c r="I14" s="257"/>
      <c r="J14" s="257"/>
    </row>
    <row r="15" spans="1:42" x14ac:dyDescent="0.25">
      <c r="A15" s="253" t="str">
        <f>'1. паспорт местоположение'!A12:C12</f>
        <v>Модернизация корпоративной системы электронного документооборота DIRECTUM RX (ввод - 2025 г.)</v>
      </c>
      <c r="B15" s="253"/>
      <c r="C15" s="253"/>
      <c r="D15" s="253"/>
      <c r="E15" s="253"/>
      <c r="F15" s="253"/>
      <c r="G15" s="253"/>
      <c r="H15" s="253"/>
      <c r="I15" s="253"/>
      <c r="J15" s="253"/>
    </row>
    <row r="16" spans="1:42" x14ac:dyDescent="0.25">
      <c r="A16" s="249" t="s">
        <v>5</v>
      </c>
      <c r="B16" s="249"/>
      <c r="C16" s="249"/>
      <c r="D16" s="249"/>
      <c r="E16" s="249"/>
      <c r="F16" s="249"/>
      <c r="G16" s="249"/>
      <c r="H16" s="249"/>
      <c r="I16" s="249"/>
      <c r="J16" s="249"/>
    </row>
    <row r="17" spans="1:10" ht="15.75" customHeight="1" x14ac:dyDescent="0.25"/>
    <row r="18" spans="1:10" ht="15.75" customHeight="1" x14ac:dyDescent="0.25">
      <c r="A18" s="346" t="s">
        <v>432</v>
      </c>
      <c r="B18" s="346"/>
      <c r="C18" s="346"/>
      <c r="D18" s="346"/>
      <c r="E18" s="346"/>
      <c r="F18" s="346"/>
      <c r="G18" s="346"/>
      <c r="H18" s="346"/>
      <c r="I18" s="346"/>
      <c r="J18" s="346"/>
    </row>
    <row r="19" spans="1:10" x14ac:dyDescent="0.25">
      <c r="A19" s="61"/>
      <c r="B19" s="61"/>
      <c r="C19" s="77"/>
      <c r="D19" s="77"/>
      <c r="E19" s="77"/>
      <c r="F19" s="77"/>
      <c r="G19" s="77"/>
      <c r="H19" s="77"/>
      <c r="I19" s="77"/>
      <c r="J19" s="77"/>
    </row>
    <row r="20" spans="1:10" ht="22.5" customHeight="1" x14ac:dyDescent="0.25">
      <c r="A20" s="347" t="s">
        <v>208</v>
      </c>
      <c r="B20" s="347" t="s">
        <v>207</v>
      </c>
      <c r="C20" s="356" t="s">
        <v>369</v>
      </c>
      <c r="D20" s="357"/>
      <c r="E20" s="357"/>
      <c r="F20" s="358"/>
      <c r="G20" s="359" t="s">
        <v>206</v>
      </c>
      <c r="H20" s="359" t="s">
        <v>371</v>
      </c>
      <c r="I20" s="348" t="s">
        <v>205</v>
      </c>
      <c r="J20" s="351" t="s">
        <v>370</v>
      </c>
    </row>
    <row r="21" spans="1:10" ht="58.5" customHeight="1" x14ac:dyDescent="0.25">
      <c r="A21" s="347"/>
      <c r="B21" s="347"/>
      <c r="C21" s="354" t="s">
        <v>1</v>
      </c>
      <c r="D21" s="355"/>
      <c r="E21" s="354" t="s">
        <v>530</v>
      </c>
      <c r="F21" s="355"/>
      <c r="G21" s="360"/>
      <c r="H21" s="360"/>
      <c r="I21" s="349"/>
      <c r="J21" s="352"/>
    </row>
    <row r="22" spans="1:10" ht="34.5" customHeight="1" x14ac:dyDescent="0.25">
      <c r="A22" s="347"/>
      <c r="B22" s="347"/>
      <c r="C22" s="226" t="s">
        <v>483</v>
      </c>
      <c r="D22" s="226" t="s">
        <v>508</v>
      </c>
      <c r="E22" s="76" t="s">
        <v>510</v>
      </c>
      <c r="F22" s="76" t="s">
        <v>532</v>
      </c>
      <c r="G22" s="361"/>
      <c r="H22" s="361"/>
      <c r="I22" s="350"/>
      <c r="J22" s="353"/>
    </row>
    <row r="23" spans="1:10" x14ac:dyDescent="0.25">
      <c r="A23" s="65">
        <v>1</v>
      </c>
      <c r="B23" s="65">
        <v>2</v>
      </c>
      <c r="C23" s="76">
        <v>3</v>
      </c>
      <c r="D23" s="76">
        <v>4</v>
      </c>
      <c r="E23" s="76">
        <v>5</v>
      </c>
      <c r="F23" s="76">
        <v>6</v>
      </c>
      <c r="G23" s="76">
        <v>5</v>
      </c>
      <c r="H23" s="76">
        <v>6</v>
      </c>
      <c r="I23" s="76">
        <v>7</v>
      </c>
      <c r="J23" s="76">
        <v>8</v>
      </c>
    </row>
    <row r="24" spans="1:10" x14ac:dyDescent="0.25">
      <c r="A24" s="74">
        <v>1</v>
      </c>
      <c r="B24" s="75" t="s">
        <v>204</v>
      </c>
      <c r="C24" s="67" t="s">
        <v>317</v>
      </c>
      <c r="D24" s="67" t="s">
        <v>317</v>
      </c>
      <c r="E24" s="67" t="s">
        <v>317</v>
      </c>
      <c r="F24" s="67" t="s">
        <v>317</v>
      </c>
      <c r="G24" s="67" t="s">
        <v>317</v>
      </c>
      <c r="H24" s="67" t="s">
        <v>317</v>
      </c>
      <c r="I24" s="67" t="s">
        <v>317</v>
      </c>
      <c r="J24" s="67" t="s">
        <v>317</v>
      </c>
    </row>
    <row r="25" spans="1:10" x14ac:dyDescent="0.25">
      <c r="A25" s="74" t="s">
        <v>203</v>
      </c>
      <c r="B25" s="148" t="s">
        <v>376</v>
      </c>
      <c r="C25" s="227" t="s">
        <v>467</v>
      </c>
      <c r="D25" s="227" t="s">
        <v>467</v>
      </c>
      <c r="E25" s="67" t="s">
        <v>467</v>
      </c>
      <c r="F25" s="67" t="s">
        <v>467</v>
      </c>
      <c r="G25" s="67" t="s">
        <v>317</v>
      </c>
      <c r="H25" s="67" t="s">
        <v>317</v>
      </c>
      <c r="I25" s="67" t="s">
        <v>317</v>
      </c>
      <c r="J25" s="67" t="s">
        <v>317</v>
      </c>
    </row>
    <row r="26" spans="1:10" s="62" customFormat="1" ht="31.5" x14ac:dyDescent="0.25">
      <c r="A26" s="74" t="s">
        <v>202</v>
      </c>
      <c r="B26" s="148" t="s">
        <v>378</v>
      </c>
      <c r="C26" s="227" t="s">
        <v>467</v>
      </c>
      <c r="D26" s="227" t="s">
        <v>467</v>
      </c>
      <c r="E26" s="67" t="s">
        <v>467</v>
      </c>
      <c r="F26" s="67" t="s">
        <v>467</v>
      </c>
      <c r="G26" s="67" t="s">
        <v>317</v>
      </c>
      <c r="H26" s="67" t="s">
        <v>317</v>
      </c>
      <c r="I26" s="67" t="s">
        <v>317</v>
      </c>
      <c r="J26" s="67" t="s">
        <v>317</v>
      </c>
    </row>
    <row r="27" spans="1:10" s="62" customFormat="1" ht="31.5" x14ac:dyDescent="0.25">
      <c r="A27" s="74" t="s">
        <v>377</v>
      </c>
      <c r="B27" s="148" t="s">
        <v>382</v>
      </c>
      <c r="C27" s="227" t="s">
        <v>467</v>
      </c>
      <c r="D27" s="227" t="s">
        <v>467</v>
      </c>
      <c r="E27" s="67" t="s">
        <v>467</v>
      </c>
      <c r="F27" s="67" t="s">
        <v>467</v>
      </c>
      <c r="G27" s="67" t="s">
        <v>317</v>
      </c>
      <c r="H27" s="67" t="s">
        <v>317</v>
      </c>
      <c r="I27" s="67" t="s">
        <v>317</v>
      </c>
      <c r="J27" s="67" t="s">
        <v>317</v>
      </c>
    </row>
    <row r="28" spans="1:10" s="62" customFormat="1" ht="31.5" x14ac:dyDescent="0.25">
      <c r="A28" s="74" t="s">
        <v>201</v>
      </c>
      <c r="B28" s="148" t="s">
        <v>381</v>
      </c>
      <c r="C28" s="227" t="s">
        <v>467</v>
      </c>
      <c r="D28" s="227" t="s">
        <v>467</v>
      </c>
      <c r="E28" s="67" t="s">
        <v>467</v>
      </c>
      <c r="F28" s="67" t="s">
        <v>467</v>
      </c>
      <c r="G28" s="67" t="s">
        <v>317</v>
      </c>
      <c r="H28" s="67" t="s">
        <v>317</v>
      </c>
      <c r="I28" s="67" t="s">
        <v>317</v>
      </c>
      <c r="J28" s="67" t="s">
        <v>317</v>
      </c>
    </row>
    <row r="29" spans="1:10" s="62" customFormat="1" ht="31.5" x14ac:dyDescent="0.25">
      <c r="A29" s="74" t="s">
        <v>200</v>
      </c>
      <c r="B29" s="148" t="s">
        <v>383</v>
      </c>
      <c r="C29" s="227" t="s">
        <v>467</v>
      </c>
      <c r="D29" s="227" t="s">
        <v>467</v>
      </c>
      <c r="E29" s="67" t="s">
        <v>467</v>
      </c>
      <c r="F29" s="67" t="s">
        <v>467</v>
      </c>
      <c r="G29" s="67" t="s">
        <v>317</v>
      </c>
      <c r="H29" s="67" t="s">
        <v>317</v>
      </c>
      <c r="I29" s="67" t="s">
        <v>317</v>
      </c>
      <c r="J29" s="67" t="s">
        <v>317</v>
      </c>
    </row>
    <row r="30" spans="1:10" s="62" customFormat="1" ht="31.5" x14ac:dyDescent="0.25">
      <c r="A30" s="74" t="s">
        <v>199</v>
      </c>
      <c r="B30" s="148" t="s">
        <v>379</v>
      </c>
      <c r="C30" s="227" t="s">
        <v>467</v>
      </c>
      <c r="D30" s="227" t="s">
        <v>467</v>
      </c>
      <c r="E30" s="67" t="s">
        <v>467</v>
      </c>
      <c r="F30" s="67" t="s">
        <v>467</v>
      </c>
      <c r="G30" s="67" t="s">
        <v>317</v>
      </c>
      <c r="H30" s="67" t="s">
        <v>317</v>
      </c>
      <c r="I30" s="67" t="s">
        <v>317</v>
      </c>
      <c r="J30" s="67" t="s">
        <v>317</v>
      </c>
    </row>
    <row r="31" spans="1:10" s="62" customFormat="1" x14ac:dyDescent="0.25">
      <c r="A31" s="74" t="s">
        <v>197</v>
      </c>
      <c r="B31" s="148" t="s">
        <v>384</v>
      </c>
      <c r="C31" s="227" t="s">
        <v>467</v>
      </c>
      <c r="D31" s="227" t="s">
        <v>467</v>
      </c>
      <c r="E31" s="67" t="s">
        <v>467</v>
      </c>
      <c r="F31" s="67" t="s">
        <v>467</v>
      </c>
      <c r="G31" s="67" t="s">
        <v>317</v>
      </c>
      <c r="H31" s="67" t="s">
        <v>317</v>
      </c>
      <c r="I31" s="67" t="s">
        <v>317</v>
      </c>
      <c r="J31" s="67" t="s">
        <v>317</v>
      </c>
    </row>
    <row r="32" spans="1:10" s="62" customFormat="1" ht="31.5" x14ac:dyDescent="0.25">
      <c r="A32" s="74" t="s">
        <v>395</v>
      </c>
      <c r="B32" s="148" t="s">
        <v>313</v>
      </c>
      <c r="C32" s="227" t="s">
        <v>467</v>
      </c>
      <c r="D32" s="227" t="s">
        <v>467</v>
      </c>
      <c r="E32" s="67" t="s">
        <v>467</v>
      </c>
      <c r="F32" s="67" t="s">
        <v>467</v>
      </c>
      <c r="G32" s="67" t="s">
        <v>317</v>
      </c>
      <c r="H32" s="67" t="s">
        <v>317</v>
      </c>
      <c r="I32" s="67" t="s">
        <v>317</v>
      </c>
      <c r="J32" s="67" t="s">
        <v>317</v>
      </c>
    </row>
    <row r="33" spans="1:10" s="62" customFormat="1" ht="47.25" x14ac:dyDescent="0.25">
      <c r="A33" s="74" t="s">
        <v>396</v>
      </c>
      <c r="B33" s="148" t="s">
        <v>388</v>
      </c>
      <c r="C33" s="227" t="s">
        <v>467</v>
      </c>
      <c r="D33" s="227" t="s">
        <v>467</v>
      </c>
      <c r="E33" s="67" t="s">
        <v>467</v>
      </c>
      <c r="F33" s="67" t="s">
        <v>467</v>
      </c>
      <c r="G33" s="67" t="s">
        <v>317</v>
      </c>
      <c r="H33" s="67" t="s">
        <v>317</v>
      </c>
      <c r="I33" s="67" t="s">
        <v>317</v>
      </c>
      <c r="J33" s="67" t="s">
        <v>317</v>
      </c>
    </row>
    <row r="34" spans="1:10" s="62" customFormat="1" x14ac:dyDescent="0.25">
      <c r="A34" s="74" t="s">
        <v>397</v>
      </c>
      <c r="B34" s="148" t="s">
        <v>198</v>
      </c>
      <c r="C34" s="227" t="s">
        <v>467</v>
      </c>
      <c r="D34" s="227" t="s">
        <v>467</v>
      </c>
      <c r="E34" s="67" t="s">
        <v>467</v>
      </c>
      <c r="F34" s="67" t="s">
        <v>467</v>
      </c>
      <c r="G34" s="67" t="s">
        <v>317</v>
      </c>
      <c r="H34" s="67" t="s">
        <v>317</v>
      </c>
      <c r="I34" s="67" t="s">
        <v>317</v>
      </c>
      <c r="J34" s="67" t="s">
        <v>317</v>
      </c>
    </row>
    <row r="35" spans="1:10" x14ac:dyDescent="0.25">
      <c r="A35" s="74" t="s">
        <v>398</v>
      </c>
      <c r="B35" s="148" t="s">
        <v>380</v>
      </c>
      <c r="C35" s="227" t="s">
        <v>467</v>
      </c>
      <c r="D35" s="227" t="s">
        <v>467</v>
      </c>
      <c r="E35" s="67" t="s">
        <v>467</v>
      </c>
      <c r="F35" s="67" t="s">
        <v>467</v>
      </c>
      <c r="G35" s="67" t="s">
        <v>317</v>
      </c>
      <c r="H35" s="67" t="s">
        <v>317</v>
      </c>
      <c r="I35" s="67" t="s">
        <v>317</v>
      </c>
      <c r="J35" s="67" t="s">
        <v>317</v>
      </c>
    </row>
    <row r="36" spans="1:10" x14ac:dyDescent="0.25">
      <c r="A36" s="74" t="s">
        <v>399</v>
      </c>
      <c r="B36" s="148" t="s">
        <v>196</v>
      </c>
      <c r="C36" s="227" t="s">
        <v>467</v>
      </c>
      <c r="D36" s="227" t="s">
        <v>467</v>
      </c>
      <c r="E36" s="67" t="s">
        <v>467</v>
      </c>
      <c r="F36" s="67" t="s">
        <v>467</v>
      </c>
      <c r="G36" s="67" t="s">
        <v>317</v>
      </c>
      <c r="H36" s="67" t="s">
        <v>317</v>
      </c>
      <c r="I36" s="67" t="s">
        <v>317</v>
      </c>
      <c r="J36" s="67" t="s">
        <v>317</v>
      </c>
    </row>
    <row r="37" spans="1:10" x14ac:dyDescent="0.25">
      <c r="A37" s="74">
        <v>2</v>
      </c>
      <c r="B37" s="149" t="s">
        <v>195</v>
      </c>
      <c r="C37" s="227" t="s">
        <v>317</v>
      </c>
      <c r="D37" s="227" t="s">
        <v>317</v>
      </c>
      <c r="E37" s="67" t="s">
        <v>317</v>
      </c>
      <c r="F37" s="67" t="s">
        <v>317</v>
      </c>
      <c r="G37" s="175"/>
      <c r="H37" s="175"/>
      <c r="I37" s="175"/>
      <c r="J37" s="175"/>
    </row>
    <row r="38" spans="1:10" ht="47.25" x14ac:dyDescent="0.25">
      <c r="A38" s="74" t="s">
        <v>194</v>
      </c>
      <c r="B38" s="148" t="s">
        <v>385</v>
      </c>
      <c r="C38" s="227" t="s">
        <v>467</v>
      </c>
      <c r="D38" s="227" t="s">
        <v>467</v>
      </c>
      <c r="E38" s="67" t="s">
        <v>467</v>
      </c>
      <c r="F38" s="67" t="s">
        <v>467</v>
      </c>
      <c r="G38" s="67" t="s">
        <v>317</v>
      </c>
      <c r="H38" s="67" t="s">
        <v>317</v>
      </c>
      <c r="I38" s="67" t="s">
        <v>317</v>
      </c>
      <c r="J38" s="67" t="s">
        <v>317</v>
      </c>
    </row>
    <row r="39" spans="1:10" ht="31.5" x14ac:dyDescent="0.25">
      <c r="A39" s="74" t="s">
        <v>193</v>
      </c>
      <c r="B39" s="148" t="s">
        <v>387</v>
      </c>
      <c r="C39" s="227" t="s">
        <v>484</v>
      </c>
      <c r="D39" s="227" t="s">
        <v>484</v>
      </c>
      <c r="E39" s="67" t="s">
        <v>509</v>
      </c>
      <c r="F39" s="67" t="s">
        <v>531</v>
      </c>
      <c r="G39" s="67" t="s">
        <v>317</v>
      </c>
      <c r="H39" s="67" t="s">
        <v>317</v>
      </c>
      <c r="I39" s="67" t="s">
        <v>317</v>
      </c>
      <c r="J39" s="67" t="s">
        <v>317</v>
      </c>
    </row>
    <row r="40" spans="1:10" ht="31.5" x14ac:dyDescent="0.25">
      <c r="A40" s="74">
        <v>3</v>
      </c>
      <c r="B40" s="149" t="s">
        <v>459</v>
      </c>
      <c r="C40" s="227" t="s">
        <v>317</v>
      </c>
      <c r="D40" s="227" t="s">
        <v>317</v>
      </c>
      <c r="E40" s="227" t="s">
        <v>317</v>
      </c>
      <c r="F40" s="227" t="s">
        <v>317</v>
      </c>
      <c r="G40" s="67" t="s">
        <v>317</v>
      </c>
      <c r="H40" s="67" t="s">
        <v>317</v>
      </c>
      <c r="I40" s="67" t="s">
        <v>317</v>
      </c>
      <c r="J40" s="67" t="s">
        <v>317</v>
      </c>
    </row>
    <row r="41" spans="1:10" ht="31.5" x14ac:dyDescent="0.25">
      <c r="A41" s="74" t="s">
        <v>192</v>
      </c>
      <c r="B41" s="148" t="s">
        <v>386</v>
      </c>
      <c r="C41" s="227" t="s">
        <v>467</v>
      </c>
      <c r="D41" s="227" t="s">
        <v>467</v>
      </c>
      <c r="E41" s="227" t="s">
        <v>467</v>
      </c>
      <c r="F41" s="227" t="s">
        <v>467</v>
      </c>
      <c r="G41" s="67" t="s">
        <v>317</v>
      </c>
      <c r="H41" s="67" t="s">
        <v>317</v>
      </c>
      <c r="I41" s="67" t="s">
        <v>317</v>
      </c>
      <c r="J41" s="67" t="s">
        <v>317</v>
      </c>
    </row>
    <row r="42" spans="1:10" ht="31.5" x14ac:dyDescent="0.25">
      <c r="A42" s="74" t="s">
        <v>191</v>
      </c>
      <c r="B42" s="148" t="s">
        <v>190</v>
      </c>
      <c r="C42" s="227" t="s">
        <v>484</v>
      </c>
      <c r="D42" s="227" t="s">
        <v>484</v>
      </c>
      <c r="E42" s="67" t="s">
        <v>531</v>
      </c>
      <c r="F42" s="67" t="s">
        <v>531</v>
      </c>
      <c r="G42" s="67" t="s">
        <v>317</v>
      </c>
      <c r="H42" s="67" t="s">
        <v>317</v>
      </c>
      <c r="I42" s="67" t="s">
        <v>317</v>
      </c>
      <c r="J42" s="67" t="s">
        <v>317</v>
      </c>
    </row>
    <row r="43" spans="1:10" x14ac:dyDescent="0.25">
      <c r="A43" s="74" t="s">
        <v>189</v>
      </c>
      <c r="B43" s="148" t="s">
        <v>188</v>
      </c>
      <c r="C43" s="227" t="s">
        <v>467</v>
      </c>
      <c r="D43" s="227" t="s">
        <v>467</v>
      </c>
      <c r="E43" s="227" t="s">
        <v>467</v>
      </c>
      <c r="F43" s="227" t="s">
        <v>467</v>
      </c>
      <c r="G43" s="67" t="s">
        <v>317</v>
      </c>
      <c r="H43" s="67" t="s">
        <v>317</v>
      </c>
      <c r="I43" s="67" t="s">
        <v>317</v>
      </c>
      <c r="J43" s="67" t="s">
        <v>317</v>
      </c>
    </row>
    <row r="44" spans="1:10" ht="47.25" customHeight="1" x14ac:dyDescent="0.25">
      <c r="A44" s="74" t="s">
        <v>187</v>
      </c>
      <c r="B44" s="148" t="s">
        <v>391</v>
      </c>
      <c r="C44" s="227" t="s">
        <v>467</v>
      </c>
      <c r="D44" s="227" t="s">
        <v>467</v>
      </c>
      <c r="E44" s="227" t="s">
        <v>467</v>
      </c>
      <c r="F44" s="227" t="s">
        <v>467</v>
      </c>
      <c r="G44" s="67" t="s">
        <v>317</v>
      </c>
      <c r="H44" s="67" t="s">
        <v>317</v>
      </c>
      <c r="I44" s="67" t="s">
        <v>317</v>
      </c>
      <c r="J44" s="67" t="s">
        <v>317</v>
      </c>
    </row>
    <row r="45" spans="1:10" ht="94.5" x14ac:dyDescent="0.25">
      <c r="A45" s="74" t="s">
        <v>185</v>
      </c>
      <c r="B45" s="148" t="s">
        <v>389</v>
      </c>
      <c r="C45" s="227" t="s">
        <v>467</v>
      </c>
      <c r="D45" s="227" t="s">
        <v>467</v>
      </c>
      <c r="E45" s="227" t="s">
        <v>467</v>
      </c>
      <c r="F45" s="227" t="s">
        <v>467</v>
      </c>
      <c r="G45" s="67" t="s">
        <v>317</v>
      </c>
      <c r="H45" s="67" t="s">
        <v>317</v>
      </c>
      <c r="I45" s="67" t="s">
        <v>317</v>
      </c>
      <c r="J45" s="67" t="s">
        <v>317</v>
      </c>
    </row>
    <row r="46" spans="1:10" x14ac:dyDescent="0.25">
      <c r="A46" s="74" t="s">
        <v>485</v>
      </c>
      <c r="B46" s="148" t="s">
        <v>186</v>
      </c>
      <c r="C46" s="227" t="s">
        <v>467</v>
      </c>
      <c r="D46" s="227" t="s">
        <v>467</v>
      </c>
      <c r="E46" s="227" t="s">
        <v>467</v>
      </c>
      <c r="F46" s="227" t="s">
        <v>467</v>
      </c>
      <c r="G46" s="67" t="s">
        <v>317</v>
      </c>
      <c r="H46" s="67" t="s">
        <v>317</v>
      </c>
      <c r="I46" s="67" t="s">
        <v>317</v>
      </c>
      <c r="J46" s="67" t="s">
        <v>317</v>
      </c>
    </row>
    <row r="47" spans="1:10" x14ac:dyDescent="0.25">
      <c r="A47" s="74">
        <v>4</v>
      </c>
      <c r="B47" s="149" t="s">
        <v>184</v>
      </c>
      <c r="C47" s="227" t="s">
        <v>317</v>
      </c>
      <c r="D47" s="227" t="s">
        <v>317</v>
      </c>
      <c r="E47" s="227" t="s">
        <v>317</v>
      </c>
      <c r="F47" s="227" t="s">
        <v>317</v>
      </c>
      <c r="G47" s="67" t="s">
        <v>317</v>
      </c>
      <c r="H47" s="67" t="s">
        <v>317</v>
      </c>
      <c r="I47" s="67" t="s">
        <v>317</v>
      </c>
      <c r="J47" s="67" t="s">
        <v>317</v>
      </c>
    </row>
    <row r="48" spans="1:10" x14ac:dyDescent="0.25">
      <c r="A48" s="74" t="s">
        <v>183</v>
      </c>
      <c r="B48" s="148" t="s">
        <v>182</v>
      </c>
      <c r="C48" s="227" t="s">
        <v>467</v>
      </c>
      <c r="D48" s="227" t="s">
        <v>467</v>
      </c>
      <c r="E48" s="227" t="s">
        <v>467</v>
      </c>
      <c r="F48" s="227" t="s">
        <v>467</v>
      </c>
      <c r="G48" s="67" t="s">
        <v>317</v>
      </c>
      <c r="H48" s="67" t="s">
        <v>317</v>
      </c>
      <c r="I48" s="67" t="s">
        <v>317</v>
      </c>
      <c r="J48" s="67" t="s">
        <v>317</v>
      </c>
    </row>
    <row r="49" spans="1:10" ht="63" x14ac:dyDescent="0.25">
      <c r="A49" s="74" t="s">
        <v>181</v>
      </c>
      <c r="B49" s="148" t="s">
        <v>390</v>
      </c>
      <c r="C49" s="227" t="s">
        <v>467</v>
      </c>
      <c r="D49" s="227" t="s">
        <v>467</v>
      </c>
      <c r="E49" s="227" t="s">
        <v>467</v>
      </c>
      <c r="F49" s="227" t="s">
        <v>467</v>
      </c>
      <c r="G49" s="67" t="s">
        <v>317</v>
      </c>
      <c r="H49" s="67" t="s">
        <v>317</v>
      </c>
      <c r="I49" s="67" t="s">
        <v>317</v>
      </c>
      <c r="J49" s="67" t="s">
        <v>317</v>
      </c>
    </row>
    <row r="50" spans="1:10" ht="47.25" x14ac:dyDescent="0.25">
      <c r="A50" s="74" t="s">
        <v>179</v>
      </c>
      <c r="B50" s="148" t="s">
        <v>392</v>
      </c>
      <c r="C50" s="227" t="s">
        <v>467</v>
      </c>
      <c r="D50" s="227" t="s">
        <v>467</v>
      </c>
      <c r="E50" s="227" t="s">
        <v>467</v>
      </c>
      <c r="F50" s="227" t="s">
        <v>467</v>
      </c>
      <c r="G50" s="67" t="s">
        <v>317</v>
      </c>
      <c r="H50" s="67" t="s">
        <v>317</v>
      </c>
      <c r="I50" s="67" t="s">
        <v>317</v>
      </c>
      <c r="J50" s="67" t="s">
        <v>317</v>
      </c>
    </row>
    <row r="51" spans="1:10" ht="47.25" x14ac:dyDescent="0.25">
      <c r="A51" s="74" t="s">
        <v>177</v>
      </c>
      <c r="B51" s="148" t="s">
        <v>180</v>
      </c>
      <c r="C51" s="227" t="s">
        <v>467</v>
      </c>
      <c r="D51" s="227" t="s">
        <v>467</v>
      </c>
      <c r="E51" s="227" t="s">
        <v>467</v>
      </c>
      <c r="F51" s="227" t="s">
        <v>467</v>
      </c>
      <c r="G51" s="67" t="s">
        <v>317</v>
      </c>
      <c r="H51" s="67" t="s">
        <v>317</v>
      </c>
      <c r="I51" s="67" t="s">
        <v>317</v>
      </c>
      <c r="J51" s="67" t="s">
        <v>317</v>
      </c>
    </row>
    <row r="52" spans="1:10" ht="31.5" x14ac:dyDescent="0.25">
      <c r="A52" s="74" t="s">
        <v>394</v>
      </c>
      <c r="B52" s="150" t="s">
        <v>393</v>
      </c>
      <c r="C52" s="227" t="s">
        <v>484</v>
      </c>
      <c r="D52" s="227" t="s">
        <v>484</v>
      </c>
      <c r="E52" s="67" t="s">
        <v>531</v>
      </c>
      <c r="F52" s="67" t="s">
        <v>531</v>
      </c>
      <c r="G52" s="67" t="s">
        <v>317</v>
      </c>
      <c r="H52" s="67" t="s">
        <v>317</v>
      </c>
      <c r="I52" s="67" t="s">
        <v>317</v>
      </c>
      <c r="J52" s="67" t="s">
        <v>317</v>
      </c>
    </row>
    <row r="53" spans="1:10" ht="31.5" x14ac:dyDescent="0.25">
      <c r="A53" s="74" t="s">
        <v>486</v>
      </c>
      <c r="B53" s="148" t="s">
        <v>178</v>
      </c>
      <c r="C53" s="227" t="s">
        <v>467</v>
      </c>
      <c r="D53" s="227" t="s">
        <v>467</v>
      </c>
      <c r="E53" s="227" t="s">
        <v>467</v>
      </c>
      <c r="F53" s="227" t="s">
        <v>467</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Лист1</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2025-07-23T01:27:05Z</dcterms:modified>
</cp:coreProperties>
</file>